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90" windowWidth="11355" windowHeight="8640"/>
  </bookViews>
  <sheets>
    <sheet name="Quote" sheetId="3" r:id="rId1"/>
    <sheet name="Tables" sheetId="2" state="hidden" r:id="rId2"/>
    <sheet name="Sheet1" sheetId="4" r:id="rId3"/>
  </sheets>
  <definedNames>
    <definedName name="Company_Names">Tables!$A$1:$A$4</definedName>
    <definedName name="injury4" localSheetId="0">Quote!#REF!</definedName>
    <definedName name="_xlnm.Print_Area" localSheetId="0">Quote!$A$1:$I$296</definedName>
    <definedName name="State_Names">Tables!$F$1:$F$51</definedName>
    <definedName name="State01">Quote!#REF!</definedName>
    <definedName name="State1">Quote!#REF!</definedName>
    <definedName name="State2">Quote!$A$62:$I$79</definedName>
  </definedNames>
  <calcPr calcId="145621"/>
</workbook>
</file>

<file path=xl/calcChain.xml><?xml version="1.0" encoding="utf-8"?>
<calcChain xmlns="http://schemas.openxmlformats.org/spreadsheetml/2006/main">
  <c r="E72" i="3" l="1"/>
  <c r="D17" i="3"/>
  <c r="E39" i="3" l="1"/>
  <c r="K33" i="3" l="1"/>
  <c r="G33" i="3" s="1"/>
  <c r="K34" i="3"/>
  <c r="I30" i="3" s="1"/>
  <c r="K92" i="3"/>
  <c r="G32" i="3" l="1"/>
  <c r="I33" i="3"/>
  <c r="I32" i="3"/>
  <c r="G31" i="3"/>
  <c r="I31" i="3"/>
  <c r="G30" i="3"/>
  <c r="H9" i="3" l="1"/>
  <c r="H8" i="3" l="1"/>
  <c r="C38" i="3" l="1"/>
  <c r="F231" i="3"/>
  <c r="F232" i="3"/>
  <c r="F233" i="3"/>
  <c r="F234" i="3"/>
  <c r="F235" i="3"/>
  <c r="F236" i="3"/>
  <c r="F237" i="3"/>
  <c r="C238" i="3"/>
  <c r="E239" i="3"/>
  <c r="F33" i="3" l="1"/>
  <c r="F32" i="3"/>
  <c r="F31" i="3"/>
  <c r="F30" i="3"/>
  <c r="K237" i="3" l="1"/>
  <c r="K238" i="3"/>
  <c r="E218" i="3"/>
  <c r="K216" i="3" s="1"/>
  <c r="K217" i="3"/>
  <c r="I213" i="3" s="1"/>
  <c r="J213" i="3" s="1"/>
  <c r="C217" i="3"/>
  <c r="F216" i="3"/>
  <c r="F215" i="3"/>
  <c r="F214" i="3"/>
  <c r="F213" i="3"/>
  <c r="F212" i="3"/>
  <c r="F211" i="3"/>
  <c r="F210" i="3"/>
  <c r="G233" i="3" l="1"/>
  <c r="H233" i="3" s="1"/>
  <c r="G235" i="3"/>
  <c r="H235" i="3" s="1"/>
  <c r="G237" i="3"/>
  <c r="H237" i="3" s="1"/>
  <c r="G231" i="3"/>
  <c r="H231" i="3" s="1"/>
  <c r="G232" i="3"/>
  <c r="H232" i="3" s="1"/>
  <c r="G234" i="3"/>
  <c r="H234" i="3" s="1"/>
  <c r="G236" i="3"/>
  <c r="H236" i="3" s="1"/>
  <c r="I231" i="3"/>
  <c r="J231" i="3" s="1"/>
  <c r="J238" i="3" s="1"/>
  <c r="I233" i="3"/>
  <c r="J233" i="3" s="1"/>
  <c r="I235" i="3"/>
  <c r="J235" i="3" s="1"/>
  <c r="I237" i="3"/>
  <c r="J237" i="3" s="1"/>
  <c r="I232" i="3"/>
  <c r="J232" i="3" s="1"/>
  <c r="I234" i="3"/>
  <c r="J234" i="3" s="1"/>
  <c r="I236" i="3"/>
  <c r="J236" i="3" s="1"/>
  <c r="G216" i="3"/>
  <c r="H216" i="3" s="1"/>
  <c r="G211" i="3"/>
  <c r="H211" i="3" s="1"/>
  <c r="G210" i="3"/>
  <c r="H210" i="3" s="1"/>
  <c r="I212" i="3"/>
  <c r="J212" i="3" s="1"/>
  <c r="I210" i="3"/>
  <c r="J210" i="3" s="1"/>
  <c r="J217" i="3" s="1"/>
  <c r="G222" i="3" s="1"/>
  <c r="I211" i="3"/>
  <c r="J211" i="3" s="1"/>
  <c r="G215" i="3"/>
  <c r="H215" i="3" s="1"/>
  <c r="I216" i="3"/>
  <c r="J216" i="3" s="1"/>
  <c r="G214" i="3"/>
  <c r="H214" i="3" s="1"/>
  <c r="I215" i="3"/>
  <c r="J215" i="3" s="1"/>
  <c r="G213" i="3"/>
  <c r="H213" i="3" s="1"/>
  <c r="I214" i="3"/>
  <c r="J214" i="3" s="1"/>
  <c r="G212" i="3"/>
  <c r="H212" i="3" s="1"/>
  <c r="K197" i="3"/>
  <c r="K176" i="3"/>
  <c r="K155" i="3"/>
  <c r="K134" i="3"/>
  <c r="K113" i="3"/>
  <c r="K71" i="3"/>
  <c r="J31" i="3" l="1"/>
  <c r="J30" i="3"/>
  <c r="J32" i="3"/>
  <c r="J33" i="3"/>
  <c r="F222" i="3"/>
  <c r="G243" i="3"/>
  <c r="F243" i="3"/>
  <c r="E198" i="3"/>
  <c r="K196" i="3" s="1"/>
  <c r="E177" i="3"/>
  <c r="K175" i="3" s="1"/>
  <c r="E156" i="3"/>
  <c r="K154" i="3" s="1"/>
  <c r="E135" i="3"/>
  <c r="K133" i="3" s="1"/>
  <c r="E114" i="3"/>
  <c r="K112" i="3" s="1"/>
  <c r="E93" i="3"/>
  <c r="K91" i="3" s="1"/>
  <c r="K70" i="3"/>
  <c r="C197" i="3"/>
  <c r="F196" i="3"/>
  <c r="F195" i="3"/>
  <c r="F194" i="3"/>
  <c r="F193" i="3"/>
  <c r="F192" i="3"/>
  <c r="F191" i="3"/>
  <c r="F190" i="3"/>
  <c r="C176" i="3"/>
  <c r="F175" i="3"/>
  <c r="F174" i="3"/>
  <c r="F173" i="3"/>
  <c r="F172" i="3"/>
  <c r="F171" i="3"/>
  <c r="F170" i="3"/>
  <c r="F169" i="3"/>
  <c r="C155" i="3"/>
  <c r="F154" i="3"/>
  <c r="F153" i="3"/>
  <c r="F152" i="3"/>
  <c r="F151" i="3"/>
  <c r="F150" i="3"/>
  <c r="F149" i="3"/>
  <c r="F148" i="3"/>
  <c r="C134" i="3"/>
  <c r="F133" i="3"/>
  <c r="F132" i="3"/>
  <c r="F131" i="3"/>
  <c r="F130" i="3"/>
  <c r="F129" i="3"/>
  <c r="F128" i="3"/>
  <c r="F127" i="3"/>
  <c r="C113" i="3"/>
  <c r="F112" i="3"/>
  <c r="F111" i="3"/>
  <c r="F110" i="3"/>
  <c r="F109" i="3"/>
  <c r="F108" i="3"/>
  <c r="F107" i="3"/>
  <c r="F106" i="3"/>
  <c r="C92" i="3"/>
  <c r="F91" i="3"/>
  <c r="F90" i="3"/>
  <c r="F89" i="3"/>
  <c r="F88" i="3"/>
  <c r="F87" i="3"/>
  <c r="F86" i="3"/>
  <c r="F85" i="3"/>
  <c r="C71" i="3"/>
  <c r="F70" i="3"/>
  <c r="F69" i="3"/>
  <c r="F68" i="3"/>
  <c r="F67" i="3"/>
  <c r="F66" i="3"/>
  <c r="F65" i="3"/>
  <c r="F64" i="3"/>
  <c r="J34" i="3" l="1"/>
  <c r="G43" i="3" s="1"/>
  <c r="H30" i="3"/>
  <c r="H31" i="3"/>
  <c r="H33" i="3"/>
  <c r="H32" i="3"/>
  <c r="G5" i="3"/>
  <c r="F43" i="3" l="1"/>
  <c r="G66" i="3"/>
  <c r="G67" i="3"/>
  <c r="G68" i="3"/>
  <c r="G65" i="3"/>
  <c r="G69" i="3"/>
  <c r="G70" i="3"/>
  <c r="G64" i="3"/>
  <c r="G191" i="3"/>
  <c r="G190" i="3"/>
  <c r="G196" i="3"/>
  <c r="G195" i="3"/>
  <c r="G194" i="3"/>
  <c r="G193" i="3"/>
  <c r="G192" i="3"/>
  <c r="G172" i="3"/>
  <c r="G169" i="3"/>
  <c r="G175" i="3"/>
  <c r="G174" i="3"/>
  <c r="G173" i="3"/>
  <c r="G171" i="3"/>
  <c r="G170" i="3"/>
  <c r="I171" i="3"/>
  <c r="J171" i="3" s="1"/>
  <c r="I170" i="3"/>
  <c r="J170" i="3" s="1"/>
  <c r="I169" i="3"/>
  <c r="J169" i="3" s="1"/>
  <c r="J176" i="3" s="1"/>
  <c r="I175" i="3"/>
  <c r="J175" i="3" s="1"/>
  <c r="I174" i="3"/>
  <c r="J174" i="3" s="1"/>
  <c r="I173" i="3"/>
  <c r="J173" i="3" s="1"/>
  <c r="I172" i="3"/>
  <c r="J172" i="3" s="1"/>
  <c r="I195" i="3"/>
  <c r="J195" i="3" s="1"/>
  <c r="I194" i="3"/>
  <c r="J194" i="3" s="1"/>
  <c r="I193" i="3"/>
  <c r="J193" i="3" s="1"/>
  <c r="I192" i="3"/>
  <c r="J192" i="3" s="1"/>
  <c r="I191" i="3"/>
  <c r="J191" i="3" s="1"/>
  <c r="I190" i="3"/>
  <c r="J190" i="3" s="1"/>
  <c r="J197" i="3" s="1"/>
  <c r="I196" i="3"/>
  <c r="J196" i="3" s="1"/>
  <c r="G129" i="3"/>
  <c r="G130" i="3"/>
  <c r="G128" i="3"/>
  <c r="G127" i="3"/>
  <c r="G133" i="3"/>
  <c r="G132" i="3"/>
  <c r="G131" i="3"/>
  <c r="I69" i="3"/>
  <c r="J69" i="3" s="1"/>
  <c r="I65" i="3"/>
  <c r="J65" i="3" s="1"/>
  <c r="I64" i="3"/>
  <c r="J64" i="3" s="1"/>
  <c r="I70" i="3"/>
  <c r="J70" i="3" s="1"/>
  <c r="I68" i="3"/>
  <c r="J68" i="3" s="1"/>
  <c r="I67" i="3"/>
  <c r="J67" i="3" s="1"/>
  <c r="I66" i="3"/>
  <c r="J66" i="3" s="1"/>
  <c r="I129" i="3"/>
  <c r="J129" i="3" s="1"/>
  <c r="I127" i="3"/>
  <c r="J127" i="3" s="1"/>
  <c r="J134" i="3" s="1"/>
  <c r="I131" i="3"/>
  <c r="J131" i="3" s="1"/>
  <c r="I130" i="3"/>
  <c r="J130" i="3" s="1"/>
  <c r="I128" i="3"/>
  <c r="J128" i="3" s="1"/>
  <c r="I133" i="3"/>
  <c r="J133" i="3" s="1"/>
  <c r="I132" i="3"/>
  <c r="J132" i="3" s="1"/>
  <c r="G90" i="3"/>
  <c r="G88" i="3"/>
  <c r="G89" i="3"/>
  <c r="G87" i="3"/>
  <c r="G86" i="3"/>
  <c r="G85" i="3"/>
  <c r="G91" i="3"/>
  <c r="I106" i="3"/>
  <c r="J106" i="3" s="1"/>
  <c r="J113" i="3" s="1"/>
  <c r="I109" i="3"/>
  <c r="J109" i="3" s="1"/>
  <c r="I108" i="3"/>
  <c r="J108" i="3" s="1"/>
  <c r="I112" i="3"/>
  <c r="J112" i="3" s="1"/>
  <c r="I111" i="3"/>
  <c r="J111" i="3" s="1"/>
  <c r="I110" i="3"/>
  <c r="J110" i="3" s="1"/>
  <c r="I107" i="3"/>
  <c r="J107" i="3" s="1"/>
  <c r="I85" i="3"/>
  <c r="J85" i="3" s="1"/>
  <c r="J92" i="3" s="1"/>
  <c r="I91" i="3"/>
  <c r="J91" i="3" s="1"/>
  <c r="I88" i="3"/>
  <c r="J88" i="3" s="1"/>
  <c r="I90" i="3"/>
  <c r="J90" i="3" s="1"/>
  <c r="I89" i="3"/>
  <c r="J89" i="3" s="1"/>
  <c r="I87" i="3"/>
  <c r="J87" i="3" s="1"/>
  <c r="I86" i="3"/>
  <c r="J86" i="3" s="1"/>
  <c r="G150" i="3"/>
  <c r="G148" i="3"/>
  <c r="G149" i="3"/>
  <c r="G154" i="3"/>
  <c r="G153" i="3"/>
  <c r="G152" i="3"/>
  <c r="G151" i="3"/>
  <c r="G108" i="3"/>
  <c r="G112" i="3"/>
  <c r="G111" i="3"/>
  <c r="G110" i="3"/>
  <c r="G109" i="3"/>
  <c r="G107" i="3"/>
  <c r="G106" i="3"/>
  <c r="I154" i="3"/>
  <c r="J154" i="3" s="1"/>
  <c r="I151" i="3"/>
  <c r="J151" i="3" s="1"/>
  <c r="I150" i="3"/>
  <c r="J150" i="3" s="1"/>
  <c r="I149" i="3"/>
  <c r="J149" i="3" s="1"/>
  <c r="I153" i="3"/>
  <c r="J153" i="3" s="1"/>
  <c r="I148" i="3"/>
  <c r="J148" i="3" s="1"/>
  <c r="J155" i="3" s="1"/>
  <c r="I152" i="3"/>
  <c r="J152" i="3" s="1"/>
  <c r="G97" i="3" l="1"/>
  <c r="F97" i="3"/>
  <c r="G139" i="3"/>
  <c r="F139" i="3"/>
  <c r="G118" i="3"/>
  <c r="F118" i="3"/>
  <c r="G181" i="3"/>
  <c r="F181" i="3"/>
  <c r="G160" i="3"/>
  <c r="F160" i="3"/>
  <c r="G202" i="3"/>
  <c r="F202" i="3"/>
  <c r="J71" i="3"/>
  <c r="F76" i="3" s="1"/>
  <c r="H190" i="3"/>
  <c r="H172" i="3"/>
  <c r="H149" i="3"/>
  <c r="H133" i="3"/>
  <c r="H110" i="3"/>
  <c r="H87" i="3"/>
  <c r="H170" i="3"/>
  <c r="H131" i="3"/>
  <c r="H85" i="3"/>
  <c r="H129" i="3"/>
  <c r="H106" i="3"/>
  <c r="H67" i="3"/>
  <c r="H195" i="3"/>
  <c r="H108" i="3"/>
  <c r="H193" i="3"/>
  <c r="H154" i="3"/>
  <c r="H90" i="3"/>
  <c r="H191" i="3"/>
  <c r="H175" i="3"/>
  <c r="H152" i="3"/>
  <c r="H127" i="3"/>
  <c r="H111" i="3"/>
  <c r="H88" i="3"/>
  <c r="H65" i="3"/>
  <c r="H173" i="3"/>
  <c r="H150" i="3"/>
  <c r="H132" i="3"/>
  <c r="H109" i="3"/>
  <c r="H86" i="3"/>
  <c r="H196" i="3"/>
  <c r="H171" i="3"/>
  <c r="H148" i="3"/>
  <c r="H130" i="3"/>
  <c r="H107" i="3"/>
  <c r="H70" i="3"/>
  <c r="H194" i="3"/>
  <c r="H169" i="3"/>
  <c r="H153" i="3"/>
  <c r="H128" i="3"/>
  <c r="H91" i="3"/>
  <c r="H68" i="3"/>
  <c r="H192" i="3"/>
  <c r="H174" i="3"/>
  <c r="H151" i="3"/>
  <c r="H112" i="3"/>
  <c r="H89" i="3"/>
  <c r="H66" i="3"/>
  <c r="H64" i="3"/>
  <c r="H69" i="3"/>
  <c r="G76" i="3" l="1"/>
</calcChain>
</file>

<file path=xl/sharedStrings.xml><?xml version="1.0" encoding="utf-8"?>
<sst xmlns="http://schemas.openxmlformats.org/spreadsheetml/2006/main" count="449" uniqueCount="179">
  <si>
    <t>State</t>
  </si>
  <si>
    <t>Class</t>
  </si>
  <si>
    <t>ACE Fire Underwriters (AFU)</t>
  </si>
  <si>
    <t>ACE Property and Casualty (APC)</t>
  </si>
  <si>
    <t>Pacific Employers (PEI)</t>
  </si>
  <si>
    <t>Bankers Standard (BSI)</t>
  </si>
  <si>
    <t>AL</t>
  </si>
  <si>
    <t>AK</t>
  </si>
  <si>
    <t>AR</t>
  </si>
  <si>
    <t>AZ</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</si>
  <si>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</si>
  <si>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</si>
  <si>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</si>
  <si>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</si>
  <si>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</si>
  <si>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</si>
  <si>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</si>
  <si>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</si>
  <si>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</si>
  <si>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</si>
  <si>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</si>
  <si>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</si>
  <si>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</si>
  <si>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</si>
  <si>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</si>
  <si>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</si>
  <si>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</si>
  <si>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</si>
  <si>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</si>
  <si>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</si>
  <si>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</si>
  <si>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</si>
  <si>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</si>
  <si>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</si>
  <si>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</si>
  <si>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</si>
  <si>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</si>
  <si>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</si>
  <si>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</si>
  <si>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</si>
  <si>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</si>
  <si>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</si>
  <si>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</si>
  <si>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</si>
  <si>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</si>
  <si>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</si>
  <si>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</si>
  <si>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</si>
  <si>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</si>
  <si>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</si>
  <si>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</si>
  <si>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</si>
  <si>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</si>
  <si>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WV</t>
  </si>
  <si>
    <t>WI</t>
  </si>
  <si>
    <t>WA</t>
  </si>
  <si>
    <t>WY</t>
  </si>
  <si>
    <t>Each Accident</t>
  </si>
  <si>
    <t>Description</t>
  </si>
  <si>
    <t>Travelers Insurance Company A.M. Best's Rating A+ XV</t>
  </si>
  <si>
    <t xml:space="preserve">    </t>
  </si>
  <si>
    <t xml:space="preserve">      </t>
  </si>
  <si>
    <t xml:space="preserve">               </t>
  </si>
  <si>
    <t xml:space="preserve">       </t>
  </si>
  <si>
    <t>Payroll Company:</t>
  </si>
  <si>
    <t>Net Premium</t>
  </si>
  <si>
    <t>What you Gain:</t>
  </si>
  <si>
    <t>No checks to write, premium is automatically debited each time you run payroll</t>
  </si>
  <si>
    <t>24 hour turnaround for certificates of insurance</t>
  </si>
  <si>
    <t>Premium calculated on actual payroll, not estimates</t>
  </si>
  <si>
    <t>Presented by:</t>
  </si>
  <si>
    <t>Granite Insurance Brokers, Exclusive Agent and E-COMP Program Administrator</t>
  </si>
  <si>
    <t>Phone: 888-493-2667</t>
  </si>
  <si>
    <t>Fax: 888-738-9097</t>
  </si>
  <si>
    <t>License #OC41366</t>
  </si>
  <si>
    <t>Payroll Rep:</t>
  </si>
  <si>
    <t xml:space="preserve">*Billing Rate includes premium, discounts, experience mod and prorated taxes/fees </t>
  </si>
  <si>
    <t>Streamlined audit process, with little or no adjustments</t>
  </si>
  <si>
    <t>State Taxes</t>
  </si>
  <si>
    <t>TRIA</t>
  </si>
  <si>
    <t>Michelle Lillard</t>
  </si>
  <si>
    <t>Marianne Woneis</t>
  </si>
  <si>
    <t>Renee Rice</t>
  </si>
  <si>
    <t>Hartford Casualty Insurance Company A XV</t>
  </si>
  <si>
    <t xml:space="preserve">CNA Insurance Company, A.M. Best's Rating  A </t>
  </si>
  <si>
    <t>Phone:</t>
  </si>
  <si>
    <t>888-493-2667</t>
  </si>
  <si>
    <t>Annual Payroll</t>
  </si>
  <si>
    <t>Base Rate</t>
  </si>
  <si>
    <t>Base Premium</t>
  </si>
  <si>
    <t>Net Rate</t>
  </si>
  <si>
    <t>Est. Ann Premium</t>
  </si>
  <si>
    <t>Total</t>
  </si>
  <si>
    <t>Expense Constant</t>
  </si>
  <si>
    <t>Total Premium, Taxes and Fees</t>
  </si>
  <si>
    <t>Collected at policy inception</t>
  </si>
  <si>
    <t>Prorated over policy term</t>
  </si>
  <si>
    <t>Billing Rate*</t>
  </si>
  <si>
    <t>E-COMP Admin. Fee</t>
  </si>
  <si>
    <t>FirstComp, A.M. Best's Rating B++ VII</t>
  </si>
  <si>
    <t>Employers Compensation Insurance Company, A.M. Best's Rating A- X</t>
  </si>
  <si>
    <t>1.  The billing rate is based on the estimated payroll and includes premium, state taxes and fees so that you do not have to pay any of these amounts upfront.</t>
  </si>
  <si>
    <t>1.  Your state taxes and fees will be collected with your first premium debit.  This is based on an estimate of your annual payroll. This amount will be trued up, based on your actual payroll, at the end of your policy term.</t>
  </si>
  <si>
    <t>2.  Your payroll company will send us your payroll information, and E-COMP or your insurance carrier will calculate the premium and debit the amount due, each time your payroll is processed.</t>
  </si>
  <si>
    <t>Discounts and Surcharges</t>
  </si>
  <si>
    <t>Experience Mod</t>
  </si>
  <si>
    <t>Premium Discount</t>
  </si>
  <si>
    <t>Increased Limits</t>
  </si>
  <si>
    <t>%</t>
  </si>
  <si>
    <t>Amount</t>
  </si>
  <si>
    <t>Fax:</t>
  </si>
  <si>
    <t>888-738-9097</t>
  </si>
  <si>
    <t>Direct:</t>
  </si>
  <si>
    <t>Preferred Employers, A.M. Best's Rating A+</t>
  </si>
  <si>
    <t>Berkshire Hathaway Guard Insurance Companies, A.M. Best's Rating A+ IX</t>
  </si>
  <si>
    <t>Workers’ Compensation Proposal</t>
  </si>
  <si>
    <t>No Deposit Required, taxes and fees paid along with premium (not upfront)</t>
  </si>
  <si>
    <t>Stacy Rice</t>
  </si>
  <si>
    <t>Edwin Minassian</t>
  </si>
  <si>
    <t>Important Policy Terms</t>
  </si>
  <si>
    <t>Next Steps</t>
  </si>
  <si>
    <t xml:space="preserve">Pay-As-You-Go                            </t>
  </si>
  <si>
    <t>Ivan Cheng</t>
  </si>
  <si>
    <t>Hanover Insurance Group, A.M. Best's Rating A</t>
  </si>
  <si>
    <t>www.goecomp.com</t>
  </si>
  <si>
    <t>AmTrust, A.M. Best's Rating A XV</t>
  </si>
  <si>
    <t>Michele Dahl</t>
  </si>
  <si>
    <t>Disease Policy Limit</t>
  </si>
  <si>
    <t>Disease Each Employee</t>
  </si>
  <si>
    <t xml:space="preserve">Policy Effective Dates: </t>
  </si>
  <si>
    <t>thru</t>
  </si>
  <si>
    <t>Quote Expires:</t>
  </si>
  <si>
    <t>A highly rated, full-service Workers' Compensation Insurance providers</t>
  </si>
  <si>
    <t>ü</t>
  </si>
  <si>
    <t>E-COMP Program Benefits</t>
  </si>
  <si>
    <t>V/7.2018</t>
  </si>
  <si>
    <t xml:space="preserve">*You have 7 days to setup banking information for pay-as-you-go billing option </t>
  </si>
  <si>
    <t>Mandatory Policy Taxes and Fees</t>
  </si>
  <si>
    <t>Estimated Annual Premium:</t>
  </si>
  <si>
    <t>Total:</t>
  </si>
  <si>
    <t>Liability Limits</t>
  </si>
  <si>
    <t>Christie McCarthy</t>
  </si>
  <si>
    <t>*Billing Rate</t>
  </si>
  <si>
    <t>See detail below</t>
  </si>
  <si>
    <t>Important Policy Information</t>
  </si>
  <si>
    <t xml:space="preserve">4.  In the event we (or your carrier) are unable to impound the applicable premium due, your policy will be cancelled for non-payment of premium, or changed to direct bill. </t>
  </si>
  <si>
    <t xml:space="preserve">5.  Every Workers’ Comp. policy is subject to an audit, and this is state mandated.  However, having a pay-as-you-go policy can help minimize the impact of a premium audit because premium is based on actual payroll and not estimated payroll.  If you are contacted by an auditor from your insurance carrier, please comply with their information request. If you don't comply, they will estimate balance due at 125% of your estimated payroll. </t>
  </si>
  <si>
    <t>6. If officers (highly recommended) are included in coverage, they are subject to a minimum payroll and premium amount for each policy term.</t>
  </si>
  <si>
    <t>7.  In the event you change your payroll company or wish to terminate pay-go payment services with E-COMP, we can change your policy to Direct Bill. Please contact us.</t>
  </si>
  <si>
    <t>8.  Your insurance carrier charges a fee if you cancel your policy before the end of the policy term. This means that the final premium may be increased by a short-rate or penalty cancellation fee, which varies depending on how early the policy is cancelled or whether your policy is subject to an annual minimum premium.  The range of the penalty is 5% to 100% of the full policy premium.</t>
  </si>
  <si>
    <t>9.  Any earned premium due will be payable to your insurance carrier, per the terms of your insurance policy.</t>
  </si>
  <si>
    <t>10.  If your payroll is "delayed" from running for more than 30 days, we will contact you and arrange for the first monthly payment due.</t>
  </si>
  <si>
    <r>
      <t>3.</t>
    </r>
    <r>
      <rPr>
        <sz val="11"/>
        <rFont val="Times New Roman"/>
        <family val="1"/>
      </rPr>
      <t xml:space="preserve"> </t>
    </r>
    <r>
      <rPr>
        <sz val="11"/>
        <rFont val="Calibri"/>
        <family val="2"/>
      </rPr>
      <t xml:space="preserve">There is an administration fee that will be assessed on your first premium debit.  This covers the EFT and billing costs and is paid one time every year. </t>
    </r>
  </si>
  <si>
    <t>Insured:</t>
  </si>
  <si>
    <t>Email:</t>
  </si>
  <si>
    <t>Proposal Date:</t>
  </si>
  <si>
    <t xml:space="preserve">  Signed Officer Inclusion/Exclusion Form (we recommend all officers to be included for coverage)</t>
  </si>
  <si>
    <t>Increased Liability Limits</t>
  </si>
  <si>
    <t xml:space="preserve">Completed and signed application, *EFT setup completion </t>
  </si>
  <si>
    <t>Y/N</t>
  </si>
  <si>
    <t xml:space="preserve">Information Required to Bind Insurance Coverage </t>
  </si>
  <si>
    <t>Jesse Keast</t>
  </si>
  <si>
    <t>In order to place this coverage, please provide the following: Signed officer inclusion/exclusion form</t>
  </si>
  <si>
    <t xml:space="preserve">  Signed and Notarized Acord (FL only)</t>
  </si>
  <si>
    <t>Governing State</t>
  </si>
  <si>
    <t>*See page 2 for additional states (if applicable)</t>
  </si>
  <si>
    <t xml:space="preserve">  Complete EFT Authorization for Pay-As-You-Go Payment Plan </t>
  </si>
  <si>
    <t>Yes</t>
  </si>
  <si>
    <t>No</t>
  </si>
  <si>
    <t>NOC and Clerical</t>
  </si>
  <si>
    <t xml:space="preserve">Min Premium: </t>
  </si>
  <si>
    <t xml:space="preserve">Owner/Officer Included in Proposal? </t>
  </si>
  <si>
    <t>*Your billing rate includes mandatory state taxes and assessments as well as experience modifiers, the policy fee, premium discounts and mandatory TRIA (terrorism and catastrophe assessment), which are collected evenly in each payroll period, for the term of the policy.</t>
  </si>
  <si>
    <t xml:space="preserve">  Complete and Sign E-COMP Workers' Compensation Application </t>
  </si>
  <si>
    <t xml:space="preserve">TRIA/CAT </t>
  </si>
  <si>
    <t xml:space="preserve">Expense Constant </t>
  </si>
  <si>
    <t>1st year waived</t>
  </si>
  <si>
    <t>Permanently waived</t>
  </si>
  <si>
    <t>Included with 1st annual premium debit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</si>
</sst>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409]mmmm\ d\,\ yyyy;@"/>
    <numFmt numFmtId="167" formatCode="&quot;$&quot;#,##0"/>
  </numFmts>
  <fonts count="53" x14ac:knownFonts="1">
    <font>
      <sz val="10"/>
      <name val="Arial"/>
    </font>
    <font>
      <sz val="10"/>
      <name val="Arial"/>
      <family val="2"/>
    </font>
    <font>
      <b/>
      <sz val="10"/>
      <name val="Arial"/>
      <family val="2"/>
    </font>
    <font>
      <b/>
      <sz val="18"/>
      <name val="Arial"/>
      <family val="2"/>
    </font>
    <font>
      <b/>
      <sz val="12"/>
      <name val="Arial"/>
      <family val="2"/>
    </font>
    <font>
      <sz val="11"/>
      <name val="Arial"/>
      <family val="2"/>
    </font>
    <font>
      <sz val="10"/>
      <name val="Bookman Old Style"/>
      <family val="1"/>
    </font>
    <font>
      <sz val="12"/>
      <name val="Calibri"/>
      <family val="2"/>
    </font>
    <font>
      <sz val="10"/>
      <name val="Calibri"/>
      <family val="2"/>
    </font>
    <font>
      <sz val="11"/>
      <name val="Calibri"/>
      <family val="2"/>
    </font>
    <font>
      <b/>
      <sz val="11"/>
      <name val="Calibri"/>
      <family val="2"/>
    </font>
    <font>
      <b/>
      <sz val="12"/>
      <name val="Calibri"/>
      <family val="2"/>
    </font>
    <font>
      <i/>
      <sz val="11"/>
      <name val="Calibri"/>
      <family val="2"/>
    </font>
    <font>
      <i/>
      <sz val="10"/>
      <name val="Calibri"/>
      <family val="2"/>
    </font>
    <font>
      <b/>
      <i/>
      <sz val="12"/>
      <color indexed="19"/>
      <name val="Arial"/>
      <family val="2"/>
    </font>
    <font>
      <sz val="11"/>
      <name val="Calibri"/>
      <family val="2"/>
      <scheme val="minor"/>
    </font>
    <font>
      <b/>
      <sz val="11"/>
      <color rgb="FFD4AF37"/>
      <name val="Arial"/>
      <family val="2"/>
    </font>
    <font>
      <sz val="10"/>
      <color rgb="FFD4AF37"/>
      <name val="Arial"/>
      <family val="2"/>
    </font>
    <font>
      <b/>
      <sz val="18"/>
      <color theme="3"/>
      <name val="Cambria"/>
      <family val="2"/>
      <scheme val="major"/>
    </font>
    <font>
      <b/>
      <sz val="12"/>
      <color indexed="18"/>
      <name val="Calibri"/>
      <family val="2"/>
      <scheme val="minor"/>
    </font>
    <font>
      <b/>
      <sz val="12"/>
      <name val="Calibri"/>
      <family val="2"/>
      <scheme val="minor"/>
    </font>
    <font>
      <b/>
      <sz val="22"/>
      <color theme="3"/>
      <name val="Cambria"/>
      <family val="2"/>
      <scheme val="major"/>
    </font>
    <font>
      <b/>
      <sz val="11"/>
      <name val="Calibri"/>
      <family val="2"/>
      <scheme val="minor"/>
    </font>
    <font>
      <sz val="12"/>
      <name val="Calibri"/>
      <family val="2"/>
      <scheme val="minor"/>
    </font>
    <font>
      <sz val="11"/>
      <color indexed="18"/>
      <name val="Calibri"/>
      <family val="2"/>
      <scheme val="minor"/>
    </font>
    <font>
      <b/>
      <sz val="11"/>
      <color indexed="18"/>
      <name val="Calibri"/>
      <family val="2"/>
      <scheme val="minor"/>
    </font>
    <font>
      <sz val="10"/>
      <name val="Arial"/>
      <family val="2"/>
    </font>
    <font>
      <b/>
      <sz val="14"/>
      <name val="Calibri"/>
      <family val="2"/>
    </font>
    <font>
      <b/>
      <sz val="20"/>
      <color theme="3"/>
      <name val="Cambria"/>
      <family val="2"/>
      <scheme val="major"/>
    </font>
    <font>
      <b/>
      <sz val="10"/>
      <name val="Calibri"/>
      <family val="2"/>
    </font>
    <font>
      <b/>
      <sz val="12"/>
      <color rgb="FF176080"/>
      <name val="Calibri"/>
      <family val="2"/>
      <scheme val="minor"/>
    </font>
    <font>
      <sz val="12"/>
      <color rgb="FF176080"/>
      <name val="Calibri"/>
      <family val="2"/>
    </font>
    <font>
      <b/>
      <sz val="12"/>
      <color rgb="FF176080"/>
      <name val="Calibri"/>
      <family val="2"/>
    </font>
    <font>
      <sz val="11"/>
      <color rgb="FF176080"/>
      <name val="Calibri"/>
      <family val="2"/>
      <scheme val="minor"/>
    </font>
    <font>
      <b/>
      <sz val="11"/>
      <color rgb="FF176080"/>
      <name val="Calibri"/>
      <family val="2"/>
      <scheme val="minor"/>
    </font>
    <font>
      <u/>
      <sz val="10"/>
      <color theme="10"/>
      <name val="Arial"/>
      <family val="2"/>
    </font>
    <font>
      <b/>
      <sz val="10"/>
      <color rgb="FF176080"/>
      <name val="Arial"/>
      <family val="2"/>
    </font>
    <font>
      <b/>
      <sz val="11"/>
      <color rgb="FFC00000"/>
      <name val="Calibri"/>
      <family val="2"/>
      <scheme val="minor"/>
    </font>
    <font>
      <b/>
      <sz val="11"/>
      <color rgb="FFC00000"/>
      <name val="Calibri"/>
      <family val="2"/>
    </font>
    <font>
      <sz val="11"/>
      <name val="Times New Roman"/>
      <family val="1"/>
    </font>
    <font>
      <sz val="11"/>
      <name val="Wingdings"/>
      <charset val="2"/>
    </font>
    <font>
      <b/>
      <sz val="12"/>
      <color rgb="FFC00000"/>
      <name val="Calibri"/>
      <family val="2"/>
    </font>
    <font>
      <sz val="10"/>
      <name val="Calibri"/>
      <family val="2"/>
      <scheme val="minor"/>
    </font>
    <font>
      <b/>
      <sz val="11"/>
      <color rgb="FF002D5C"/>
      <name val="Calibri"/>
      <family val="2"/>
    </font>
    <font>
      <b/>
      <sz val="20"/>
      <color rgb="FF002D5C"/>
      <name val="Cambria"/>
      <family val="2"/>
      <scheme val="major"/>
    </font>
    <font>
      <b/>
      <sz val="11"/>
      <color rgb="FF002D5C"/>
      <name val="Calibri"/>
      <family val="2"/>
      <scheme val="minor"/>
    </font>
    <font>
      <b/>
      <sz val="14"/>
      <color rgb="FF002D5C"/>
      <name val="Arial"/>
      <family val="2"/>
    </font>
    <font>
      <b/>
      <sz val="14"/>
      <color rgb="FF002D5C"/>
      <name val="Calibri"/>
      <family val="2"/>
    </font>
    <font>
      <sz val="11"/>
      <color theme="1"/>
      <name val="Calibri"/>
      <family val="2"/>
    </font>
    <font>
      <b/>
      <sz val="12"/>
      <color rgb="FF002D5C"/>
      <name val="Calibri"/>
      <family val="2"/>
    </font>
    <font>
      <b/>
      <sz val="10"/>
      <color rgb="FF002D5C"/>
      <name val="Arial"/>
      <family val="2"/>
    </font>
    <font>
      <b/>
      <u/>
      <sz val="14"/>
      <color rgb="FF002D5C"/>
      <name val="Arial"/>
      <family val="2"/>
    </font>
    <font>
      <sz val="12"/>
      <color rgb="FF002D5C"/>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s>
  <cellStyleXfs count="25">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 fillId="0" borderId="0"/>
    <xf numFmtId="9" fontId="26" fillId="0" borderId="0" applyFont="0" applyFill="0" applyBorder="0" applyAlignment="0" applyProtection="0"/>
    <xf numFmtId="9" fontId="1" fillId="0" borderId="0"/>
    <xf numFmtId="44" fontId="1" fillId="0" borderId="0"/>
    <xf numFmtId="42" fontId="1" fillId="0" borderId="0"/>
    <xf numFmtId="43" fontId="1" fillId="0" borderId="0"/>
    <xf numFmtId="41" fontId="1" fillId="0" borderId="0"/>
    <xf numFmtId="0" fontId="18" fillId="0" borderId="0"/>
    <xf numFmtId="44" fontId="1" fillId="0" borderId="0"/>
    <xf numFmtId="43" fontId="1" fillId="0" borderId="0"/>
    <xf numFmtId="43" fontId="1" fillId="0" borderId="0"/>
    <xf numFmtId="44" fontId="1" fillId="0" borderId="0"/>
    <xf numFmtId="43" fontId="1" fillId="0" borderId="0"/>
    <xf numFmtId="43" fontId="1" fillId="0" borderId="0"/>
    <xf numFmtId="44" fontId="1" fillId="0" borderId="0"/>
    <xf numFmtId="44" fontId="1" fillId="0" borderId="0"/>
    <xf numFmtId="44" fontId="1" fillId="0" borderId="0"/>
    <xf numFmtId="43" fontId="1" fillId="0" borderId="0"/>
    <xf numFmtId="44" fontId="1" fillId="0" borderId="0"/>
    <xf numFmtId="43" fontId="1" fillId="0" borderId="0"/>
    <xf numFmtId="0" fontId="35" fillId="0" borderId="0" applyNumberFormat="0" applyFill="0" applyBorder="0" applyAlignment="0" applyProtection="0"/>
    <xf numFmtId="9" fontId="1" fillId="0" borderId="0" applyFont="0" applyFill="0" applyBorder="0" applyAlignment="0" applyProtection="0"/>
  </cellStyleXfs>
  <cellXfs count="280">
    <xf numFmtId="0" fontId="0" fillId="0" borderId="0" xfId="0"/>
    <xf numFmtId="0" fontId="1" fillId="0" borderId="0" xfId="0" applyFont="1" applyProtection="1">
      <protection locked="0"/>
    </xf>
    <xf numFmtId="0" fontId="21" fillId="0" borderId="0" xfId="2" applyFont="1" applyAlignment="1" applyProtection="1">
      <alignment vertical="center"/>
      <protection locked="0"/>
    </xf>
    <xf numFmtId="0" fontId="3" fillId="0" borderId="0" xfId="0" applyFont="1" applyAlignment="1" applyProtection="1">
      <alignment horizontal="left"/>
      <protection locked="0"/>
    </xf>
    <xf numFmtId="0" fontId="0" fillId="0" borderId="0" xfId="0" applyProtection="1">
      <protection locked="0"/>
    </xf>
    <xf numFmtId="0" fontId="0" fillId="0" borderId="0" xfId="0" applyFill="1" applyProtection="1">
      <protection locked="0"/>
    </xf>
    <xf numFmtId="0" fontId="5" fillId="0" borderId="0" xfId="0" applyFont="1" applyFill="1" applyProtection="1">
      <protection locked="0"/>
    </xf>
    <xf numFmtId="0" fontId="5" fillId="0" borderId="0" xfId="0" applyFont="1" applyFill="1" applyAlignment="1" applyProtection="1">
      <alignment horizontal="center"/>
      <protection locked="0"/>
    </xf>
    <xf numFmtId="2" fontId="5" fillId="0" borderId="0" xfId="0" applyNumberFormat="1" applyFont="1" applyFill="1" applyAlignment="1" applyProtection="1">
      <alignment horizontal="right"/>
      <protection locked="0"/>
    </xf>
    <xf numFmtId="0" fontId="2" fillId="0" borderId="0" xfId="0" applyFont="1" applyFill="1" applyAlignment="1" applyProtection="1">
      <alignment horizontal="left"/>
      <protection locked="0"/>
    </xf>
    <xf numFmtId="0" fontId="2" fillId="0" borderId="0" xfId="0" applyFont="1" applyProtection="1">
      <protection locked="0"/>
    </xf>
    <xf numFmtId="0" fontId="16" fillId="0" borderId="0" xfId="0" applyFont="1" applyFill="1" applyAlignment="1" applyProtection="1">
      <protection locked="0"/>
    </xf>
    <xf numFmtId="0" fontId="16" fillId="0" borderId="0" xfId="0" applyFont="1" applyFill="1" applyBorder="1" applyAlignment="1" applyProtection="1">
      <protection locked="0"/>
    </xf>
    <xf numFmtId="0" fontId="17" fillId="0" borderId="0" xfId="0" applyFont="1" applyFill="1" applyProtection="1">
      <protection locked="0"/>
    </xf>
    <xf numFmtId="6" fontId="0" fillId="0" borderId="0" xfId="0" applyNumberFormat="1" applyProtection="1">
      <protection locked="0"/>
    </xf>
    <xf numFmtId="0" fontId="1" fillId="0" borderId="0" xfId="0" applyFont="1" applyAlignment="1" applyProtection="1">
      <alignment horizontal="left"/>
      <protection locked="0"/>
    </xf>
    <xf numFmtId="0" fontId="0" fillId="0" borderId="0" xfId="0" applyFill="1" applyBorder="1" applyProtection="1">
      <protection locked="0"/>
    </xf>
    <xf numFmtId="0" fontId="7" fillId="0" borderId="0" xfId="0" applyFont="1" applyAlignment="1" applyProtection="1">
      <alignment horizontal="center"/>
      <protection locked="0"/>
    </xf>
    <xf numFmtId="0" fontId="7" fillId="0" borderId="0" xfId="0" applyFont="1" applyAlignment="1" applyProtection="1">
      <protection locked="0"/>
    </xf>
    <xf numFmtId="0" fontId="7" fillId="0" borderId="0" xfId="0" applyFont="1" applyProtection="1">
      <protection locked="0"/>
    </xf>
    <xf numFmtId="2" fontId="7" fillId="0" borderId="0" xfId="0" applyNumberFormat="1" applyFont="1" applyAlignment="1" applyProtection="1">
      <alignment horizontal="right"/>
      <protection locked="0"/>
    </xf>
    <xf numFmtId="0" fontId="8" fillId="0" borderId="0" xfId="0" applyFont="1" applyProtection="1">
      <protection locked="0"/>
    </xf>
    <xf numFmtId="2" fontId="9" fillId="0" borderId="0" xfId="1" applyNumberFormat="1" applyFont="1" applyBorder="1" applyAlignment="1" applyProtection="1">
      <protection locked="0"/>
    </xf>
    <xf numFmtId="2" fontId="0" fillId="0" borderId="0" xfId="0" applyNumberFormat="1" applyProtection="1">
      <protection locked="0"/>
    </xf>
    <xf numFmtId="0" fontId="4" fillId="0" borderId="0" xfId="0" applyFont="1" applyProtection="1">
      <protection locked="0"/>
    </xf>
    <xf numFmtId="0" fontId="0" fillId="0" borderId="0" xfId="0" applyAlignment="1" applyProtection="1">
      <alignment horizontal="center"/>
      <protection locked="0"/>
    </xf>
    <xf numFmtId="0" fontId="0" fillId="0" borderId="0" xfId="0" applyBorder="1" applyProtection="1">
      <protection locked="0"/>
    </xf>
    <xf numFmtId="0" fontId="15" fillId="0" borderId="0" xfId="0" applyFont="1" applyProtection="1">
      <protection locked="0"/>
    </xf>
    <xf numFmtId="0" fontId="6" fillId="0" borderId="0" xfId="0" applyFont="1" applyAlignment="1" applyProtection="1">
      <alignment horizontal="center"/>
      <protection locked="0"/>
    </xf>
    <xf numFmtId="0" fontId="6" fillId="0" borderId="0" xfId="0" applyFont="1" applyProtection="1">
      <protection locked="0"/>
    </xf>
    <xf numFmtId="0" fontId="11" fillId="0" borderId="0" xfId="0" applyFont="1" applyProtection="1">
      <protection locked="0"/>
    </xf>
    <xf numFmtId="0" fontId="12" fillId="0" borderId="0" xfId="0" applyFont="1" applyAlignment="1" applyProtection="1">
      <alignment horizontal="center"/>
      <protection locked="0"/>
    </xf>
    <xf numFmtId="0" fontId="12" fillId="0" borderId="0" xfId="0" applyFont="1" applyAlignment="1" applyProtection="1">
      <alignment horizontal="left"/>
      <protection locked="0"/>
    </xf>
    <xf numFmtId="2" fontId="12" fillId="0" borderId="0" xfId="0" applyNumberFormat="1" applyFont="1" applyAlignment="1" applyProtection="1">
      <alignment horizontal="right"/>
      <protection locked="0"/>
    </xf>
    <xf numFmtId="0" fontId="14" fillId="0" borderId="0" xfId="0" applyFont="1" applyAlignment="1" applyProtection="1">
      <alignment horizontal="left"/>
      <protection locked="0"/>
    </xf>
    <xf numFmtId="0" fontId="13" fillId="0" borderId="0" xfId="0" applyFont="1" applyAlignment="1" applyProtection="1">
      <alignment horizontal="left"/>
      <protection locked="0"/>
    </xf>
    <xf numFmtId="0" fontId="8" fillId="0" borderId="0" xfId="0" applyFont="1" applyAlignment="1" applyProtection="1">
      <alignment horizontal="center"/>
      <protection locked="0"/>
    </xf>
    <xf numFmtId="2" fontId="8" fillId="0" borderId="0" xfId="0" applyNumberFormat="1" applyFont="1" applyAlignment="1" applyProtection="1">
      <alignment horizontal="right"/>
      <protection locked="0"/>
    </xf>
    <xf numFmtId="2" fontId="6" fillId="0" borderId="0" xfId="0" applyNumberFormat="1" applyFont="1" applyAlignment="1" applyProtection="1">
      <alignment horizontal="right"/>
      <protection locked="0"/>
    </xf>
    <xf numFmtId="2" fontId="0" fillId="0" borderId="0" xfId="0" applyNumberFormat="1" applyAlignment="1" applyProtection="1">
      <alignment horizontal="right"/>
      <protection locked="0"/>
    </xf>
    <xf numFmtId="14" fontId="11" fillId="2" borderId="0" xfId="0" applyNumberFormat="1" applyFont="1" applyFill="1" applyAlignment="1" applyProtection="1">
      <alignment horizontal="left"/>
      <protection locked="0"/>
    </xf>
    <xf numFmtId="0" fontId="21" fillId="0" borderId="0" xfId="2" applyFont="1" applyAlignment="1" applyProtection="1">
      <alignment horizontal="center" vertical="center"/>
      <protection locked="0"/>
    </xf>
    <xf numFmtId="0" fontId="15" fillId="2" borderId="0" xfId="0" applyFont="1" applyFill="1" applyProtection="1">
      <protection locked="0"/>
    </xf>
    <xf numFmtId="0" fontId="24" fillId="2" borderId="0" xfId="0" applyFont="1" applyFill="1" applyBorder="1" applyAlignment="1" applyProtection="1">
      <alignment horizontal="center"/>
      <protection locked="0"/>
    </xf>
    <xf numFmtId="0" fontId="24" fillId="2" borderId="0" xfId="0" applyFont="1" applyFill="1" applyBorder="1" applyProtection="1">
      <protection locked="0"/>
    </xf>
    <xf numFmtId="0" fontId="24" fillId="2" borderId="0" xfId="0" applyFont="1" applyFill="1" applyBorder="1" applyAlignment="1" applyProtection="1">
      <alignment horizontal="center" wrapText="1"/>
      <protection locked="0"/>
    </xf>
    <xf numFmtId="0" fontId="15" fillId="0" borderId="0" xfId="0" applyFont="1" applyBorder="1" applyAlignment="1" applyProtection="1">
      <alignment horizontal="left"/>
      <protection locked="0"/>
    </xf>
    <xf numFmtId="164" fontId="15" fillId="0" borderId="0" xfId="1" applyNumberFormat="1" applyFont="1" applyBorder="1" applyAlignment="1" applyProtection="1">
      <alignment horizontal="right"/>
      <protection locked="0"/>
    </xf>
    <xf numFmtId="167" fontId="15" fillId="0" borderId="0" xfId="1" applyNumberFormat="1" applyFont="1" applyBorder="1" applyAlignment="1" applyProtection="1">
      <alignment horizontal="right"/>
      <protection locked="0"/>
    </xf>
    <xf numFmtId="2" fontId="15" fillId="0" borderId="0" xfId="1" applyNumberFormat="1" applyFont="1" applyBorder="1" applyAlignment="1" applyProtection="1">
      <alignment horizontal="right"/>
      <protection locked="0"/>
    </xf>
    <xf numFmtId="0" fontId="15" fillId="0" borderId="0" xfId="0" applyFont="1" applyBorder="1" applyAlignment="1" applyProtection="1">
      <alignment horizontal="center"/>
      <protection locked="0"/>
    </xf>
    <xf numFmtId="167" fontId="15" fillId="0" borderId="0" xfId="0" applyNumberFormat="1" applyFont="1" applyBorder="1" applyAlignment="1" applyProtection="1">
      <alignment horizontal="right"/>
      <protection locked="0"/>
    </xf>
    <xf numFmtId="0" fontId="15" fillId="0" borderId="0" xfId="0" applyFont="1" applyBorder="1" applyAlignment="1" applyProtection="1">
      <alignment horizontal="right"/>
      <protection locked="0"/>
    </xf>
    <xf numFmtId="0" fontId="15" fillId="0" borderId="0" xfId="0" applyFont="1" applyAlignment="1" applyProtection="1">
      <protection locked="0"/>
    </xf>
    <xf numFmtId="2" fontId="15" fillId="0" borderId="0" xfId="1" applyNumberFormat="1" applyFont="1" applyBorder="1" applyAlignment="1" applyProtection="1">
      <protection locked="0"/>
    </xf>
    <xf numFmtId="165" fontId="15" fillId="0" borderId="0" xfId="1" applyNumberFormat="1" applyFont="1" applyBorder="1" applyAlignment="1" applyProtection="1">
      <alignment horizontal="right"/>
      <protection locked="0"/>
    </xf>
    <xf numFmtId="165" fontId="15" fillId="0" borderId="0" xfId="0" applyNumberFormat="1" applyFont="1" applyBorder="1" applyProtection="1">
      <protection locked="0"/>
    </xf>
    <xf numFmtId="167" fontId="15" fillId="0" borderId="0" xfId="0" applyNumberFormat="1" applyFont="1" applyBorder="1" applyAlignment="1" applyProtection="1">
      <alignment horizontal="center"/>
      <protection locked="0"/>
    </xf>
    <xf numFmtId="0" fontId="15" fillId="0" borderId="0" xfId="0" applyFont="1" applyFill="1" applyProtection="1">
      <protection locked="0"/>
    </xf>
    <xf numFmtId="0" fontId="24" fillId="0" borderId="0" xfId="0" applyFont="1" applyFill="1" applyBorder="1" applyAlignment="1" applyProtection="1">
      <alignment horizontal="center"/>
      <protection locked="0"/>
    </xf>
    <xf numFmtId="0" fontId="24" fillId="0" borderId="0" xfId="0" applyFont="1" applyFill="1" applyBorder="1" applyProtection="1">
      <protection locked="0"/>
    </xf>
    <xf numFmtId="0" fontId="24" fillId="0" borderId="0" xfId="0" applyFont="1" applyFill="1" applyBorder="1" applyAlignment="1" applyProtection="1">
      <alignment horizontal="center" wrapText="1"/>
      <protection locked="0"/>
    </xf>
    <xf numFmtId="0" fontId="24" fillId="0" borderId="0" xfId="0" applyFont="1" applyFill="1" applyBorder="1" applyAlignment="1" applyProtection="1">
      <alignment wrapText="1"/>
      <protection locked="0"/>
    </xf>
    <xf numFmtId="167" fontId="24" fillId="0" borderId="0" xfId="0" applyNumberFormat="1" applyFont="1" applyFill="1" applyBorder="1" applyAlignment="1" applyProtection="1">
      <alignment horizontal="right" wrapText="1"/>
      <protection locked="0"/>
    </xf>
    <xf numFmtId="2" fontId="25" fillId="0" borderId="0" xfId="0" applyNumberFormat="1" applyFont="1" applyFill="1" applyBorder="1" applyAlignment="1" applyProtection="1">
      <alignment horizontal="left" wrapText="1"/>
      <protection locked="0"/>
    </xf>
    <xf numFmtId="9" fontId="15" fillId="0" borderId="0" xfId="4" applyFont="1" applyBorder="1" applyAlignment="1" applyProtection="1">
      <alignment horizontal="center"/>
      <protection locked="0"/>
    </xf>
    <xf numFmtId="167" fontId="15" fillId="0" borderId="0" xfId="1" applyNumberFormat="1" applyFont="1" applyBorder="1" applyAlignment="1" applyProtection="1">
      <alignment horizontal="center"/>
      <protection locked="0"/>
    </xf>
    <xf numFmtId="0" fontId="0" fillId="0" borderId="0" xfId="0" applyProtection="1">
      <protection locked="0"/>
    </xf>
    <xf numFmtId="0" fontId="2" fillId="0" borderId="0" xfId="0" applyFont="1" applyProtection="1">
      <protection locked="0"/>
    </xf>
    <xf numFmtId="0" fontId="7" fillId="0" borderId="0" xfId="3" applyFont="1" applyAlignment="1" applyProtection="1">
      <alignment wrapText="1"/>
      <protection locked="0"/>
    </xf>
    <xf numFmtId="0" fontId="28" fillId="0" borderId="0" xfId="10" applyFont="1" applyAlignment="1" applyProtection="1">
      <alignment horizontal="left" vertical="center"/>
      <protection locked="0"/>
    </xf>
    <xf numFmtId="2" fontId="11" fillId="0" borderId="0" xfId="0" applyNumberFormat="1" applyFont="1" applyAlignment="1" applyProtection="1">
      <alignment horizontal="right"/>
      <protection locked="0"/>
    </xf>
    <xf numFmtId="0" fontId="29" fillId="0" borderId="0" xfId="0" applyFont="1" applyProtection="1">
      <protection locked="0"/>
    </xf>
    <xf numFmtId="0" fontId="27" fillId="0" borderId="0" xfId="0" applyFont="1" applyProtection="1">
      <protection locked="0"/>
    </xf>
    <xf numFmtId="0" fontId="27" fillId="0" borderId="0" xfId="0" applyFont="1" applyAlignment="1" applyProtection="1">
      <protection locked="0"/>
    </xf>
    <xf numFmtId="0" fontId="31" fillId="0" borderId="0" xfId="0" applyFont="1" applyProtection="1">
      <protection locked="0"/>
    </xf>
    <xf numFmtId="0" fontId="33" fillId="2" borderId="0" xfId="0" applyFont="1" applyFill="1" applyBorder="1" applyAlignment="1" applyProtection="1">
      <alignment wrapText="1"/>
      <protection locked="0"/>
    </xf>
    <xf numFmtId="167" fontId="33" fillId="2" borderId="0" xfId="0" applyNumberFormat="1" applyFont="1" applyFill="1" applyBorder="1" applyAlignment="1" applyProtection="1">
      <alignment horizontal="right" wrapText="1"/>
      <protection locked="0"/>
    </xf>
    <xf numFmtId="0" fontId="33" fillId="2" borderId="0" xfId="0" applyFont="1" applyFill="1" applyBorder="1" applyAlignment="1" applyProtection="1">
      <alignment horizontal="center" wrapText="1"/>
      <protection locked="0"/>
    </xf>
    <xf numFmtId="2" fontId="34" fillId="2" borderId="0" xfId="0" applyNumberFormat="1" applyFont="1" applyFill="1" applyBorder="1" applyAlignment="1" applyProtection="1">
      <alignment horizontal="left" wrapText="1"/>
      <protection locked="0"/>
    </xf>
    <xf numFmtId="0" fontId="33" fillId="2" borderId="0" xfId="0" applyFont="1" applyFill="1" applyBorder="1" applyProtection="1">
      <protection locked="0"/>
    </xf>
    <xf numFmtId="0" fontId="33" fillId="2" borderId="0" xfId="0" applyFont="1" applyFill="1" applyBorder="1" applyAlignment="1" applyProtection="1">
      <alignment horizontal="center"/>
      <protection locked="0"/>
    </xf>
    <xf numFmtId="167" fontId="0" fillId="0" borderId="0" xfId="0" applyNumberFormat="1" applyProtection="1">
      <protection locked="0"/>
    </xf>
    <xf numFmtId="0" fontId="35" fillId="0" borderId="0" xfId="23"/>
    <xf numFmtId="0" fontId="0" fillId="0" borderId="0" xfId="0" applyProtection="1">
      <protection locked="0"/>
    </xf>
    <xf numFmtId="0" fontId="7" fillId="0" borderId="0" xfId="3" applyFont="1" applyAlignment="1" applyProtection="1">
      <alignment wrapText="1"/>
      <protection locked="0"/>
    </xf>
    <xf numFmtId="0" fontId="0" fillId="0" borderId="0" xfId="0" applyProtection="1">
      <protection locked="0"/>
    </xf>
    <xf numFmtId="0" fontId="0" fillId="0" borderId="0" xfId="0" applyFill="1" applyBorder="1" applyProtection="1">
      <protection locked="0"/>
    </xf>
    <xf numFmtId="0" fontId="7" fillId="0" borderId="0" xfId="0" applyFont="1" applyAlignment="1" applyProtection="1">
      <protection locked="0"/>
    </xf>
    <xf numFmtId="0" fontId="8" fillId="0" borderId="0" xfId="0" applyFont="1" applyProtection="1">
      <protection locked="0"/>
    </xf>
    <xf numFmtId="0" fontId="9" fillId="0" borderId="0" xfId="0" applyFont="1" applyProtection="1">
      <protection locked="0"/>
    </xf>
    <xf numFmtId="2" fontId="10" fillId="0" borderId="0" xfId="0" applyNumberFormat="1" applyFont="1" applyAlignment="1" applyProtection="1">
      <alignment horizontal="right"/>
      <protection locked="0"/>
    </xf>
    <xf numFmtId="167" fontId="10" fillId="0" borderId="0" xfId="0" applyNumberFormat="1" applyFont="1" applyAlignment="1" applyProtection="1">
      <alignment horizontal="right"/>
      <protection locked="0"/>
    </xf>
    <xf numFmtId="2" fontId="9" fillId="0" borderId="0" xfId="1" applyNumberFormat="1" applyFont="1" applyBorder="1" applyAlignment="1" applyProtection="1">
      <protection locked="0"/>
    </xf>
    <xf numFmtId="2" fontId="0" fillId="0" borderId="0" xfId="0" applyNumberFormat="1" applyProtection="1">
      <protection locked="0"/>
    </xf>
    <xf numFmtId="0" fontId="4" fillId="0" borderId="0" xfId="0" applyFont="1" applyProtection="1">
      <protection locked="0"/>
    </xf>
    <xf numFmtId="0" fontId="15" fillId="0" borderId="0" xfId="0" applyFont="1" applyProtection="1">
      <protection locked="0"/>
    </xf>
    <xf numFmtId="0" fontId="23" fillId="0" borderId="0" xfId="0" applyFont="1" applyAlignment="1" applyProtection="1">
      <protection locked="0"/>
    </xf>
    <xf numFmtId="0" fontId="15" fillId="2" borderId="0" xfId="0" applyFont="1" applyFill="1" applyProtection="1">
      <protection locked="0"/>
    </xf>
    <xf numFmtId="0" fontId="24" fillId="2" borderId="0" xfId="0" applyFont="1" applyFill="1" applyBorder="1" applyAlignment="1" applyProtection="1">
      <alignment horizontal="center"/>
      <protection locked="0"/>
    </xf>
    <xf numFmtId="0" fontId="24" fillId="2" borderId="0" xfId="0" applyFont="1" applyFill="1" applyBorder="1" applyProtection="1">
      <protection locked="0"/>
    </xf>
    <xf numFmtId="0" fontId="24" fillId="2" borderId="0" xfId="0" applyFont="1" applyFill="1" applyBorder="1" applyAlignment="1" applyProtection="1">
      <alignment horizontal="center" wrapText="1"/>
      <protection locked="0"/>
    </xf>
    <xf numFmtId="0" fontId="15" fillId="0" borderId="0" xfId="0" applyFont="1" applyBorder="1" applyAlignment="1" applyProtection="1">
      <alignment horizontal="left"/>
      <protection locked="0"/>
    </xf>
    <xf numFmtId="164" fontId="15" fillId="0" borderId="0" xfId="1" applyNumberFormat="1" applyFont="1" applyBorder="1" applyAlignment="1" applyProtection="1">
      <alignment horizontal="right"/>
      <protection locked="0"/>
    </xf>
    <xf numFmtId="167" fontId="15" fillId="0" borderId="0" xfId="1" applyNumberFormat="1" applyFont="1" applyBorder="1" applyAlignment="1" applyProtection="1">
      <alignment horizontal="right"/>
      <protection locked="0"/>
    </xf>
    <xf numFmtId="2" fontId="15" fillId="0" borderId="0" xfId="1" applyNumberFormat="1" applyFont="1" applyBorder="1" applyAlignment="1" applyProtection="1">
      <alignment horizontal="right"/>
      <protection locked="0"/>
    </xf>
    <xf numFmtId="0" fontId="15" fillId="0" borderId="0" xfId="0" applyFont="1" applyBorder="1" applyAlignment="1" applyProtection="1">
      <alignment horizontal="center"/>
      <protection locked="0"/>
    </xf>
    <xf numFmtId="167" fontId="15" fillId="0" borderId="0" xfId="0" applyNumberFormat="1" applyFont="1" applyBorder="1" applyAlignment="1" applyProtection="1">
      <alignment horizontal="right"/>
      <protection locked="0"/>
    </xf>
    <xf numFmtId="0" fontId="15" fillId="0" borderId="0" xfId="0" applyFont="1" applyBorder="1" applyAlignment="1" applyProtection="1">
      <alignment horizontal="right"/>
      <protection locked="0"/>
    </xf>
    <xf numFmtId="0" fontId="15" fillId="0" borderId="0" xfId="0" applyFont="1" applyAlignment="1" applyProtection="1">
      <protection locked="0"/>
    </xf>
    <xf numFmtId="2" fontId="15" fillId="0" borderId="0" xfId="1" applyNumberFormat="1" applyFont="1" applyBorder="1" applyAlignment="1" applyProtection="1">
      <protection locked="0"/>
    </xf>
    <xf numFmtId="165" fontId="15" fillId="0" borderId="0" xfId="1" applyNumberFormat="1" applyFont="1" applyBorder="1" applyAlignment="1" applyProtection="1">
      <alignment horizontal="right"/>
      <protection locked="0"/>
    </xf>
    <xf numFmtId="165" fontId="15" fillId="0" borderId="0" xfId="0" applyNumberFormat="1" applyFont="1" applyBorder="1" applyProtection="1">
      <protection locked="0"/>
    </xf>
    <xf numFmtId="167" fontId="15" fillId="0" borderId="0" xfId="0" applyNumberFormat="1" applyFont="1" applyBorder="1" applyAlignment="1" applyProtection="1">
      <alignment horizontal="center"/>
      <protection locked="0"/>
    </xf>
    <xf numFmtId="167" fontId="15" fillId="0" borderId="0" xfId="1" applyNumberFormat="1" applyFont="1" applyBorder="1" applyAlignment="1" applyProtection="1">
      <alignment horizontal="center"/>
      <protection locked="0"/>
    </xf>
    <xf numFmtId="0" fontId="7" fillId="0" borderId="0" xfId="3" applyFont="1" applyAlignment="1" applyProtection="1">
      <protection locked="0"/>
    </xf>
    <xf numFmtId="0" fontId="7" fillId="0" borderId="0" xfId="3" applyFont="1" applyFill="1" applyAlignment="1" applyProtection="1">
      <protection locked="0"/>
    </xf>
    <xf numFmtId="0" fontId="7" fillId="0" borderId="0" xfId="3" applyFont="1" applyAlignment="1" applyProtection="1">
      <alignment wrapText="1"/>
      <protection locked="0"/>
    </xf>
    <xf numFmtId="0" fontId="33" fillId="2" borderId="0" xfId="0" applyFont="1" applyFill="1" applyBorder="1" applyAlignment="1" applyProtection="1">
      <alignment wrapText="1"/>
      <protection locked="0"/>
    </xf>
    <xf numFmtId="167" fontId="33" fillId="2" borderId="0" xfId="0" applyNumberFormat="1" applyFont="1" applyFill="1" applyBorder="1" applyAlignment="1" applyProtection="1">
      <alignment horizontal="right" wrapText="1"/>
      <protection locked="0"/>
    </xf>
    <xf numFmtId="0" fontId="33" fillId="2" borderId="0" xfId="0" applyFont="1" applyFill="1" applyBorder="1" applyAlignment="1" applyProtection="1">
      <alignment horizontal="center" wrapText="1"/>
      <protection locked="0"/>
    </xf>
    <xf numFmtId="2" fontId="34" fillId="2" borderId="0" xfId="0" applyNumberFormat="1" applyFont="1" applyFill="1" applyBorder="1" applyAlignment="1" applyProtection="1">
      <alignment horizontal="left" wrapText="1"/>
      <protection locked="0"/>
    </xf>
    <xf numFmtId="167" fontId="0" fillId="0" borderId="0" xfId="0" applyNumberFormat="1" applyProtection="1">
      <protection locked="0"/>
    </xf>
    <xf numFmtId="0" fontId="33" fillId="2" borderId="0" xfId="0" applyFont="1" applyFill="1" applyBorder="1" applyAlignment="1" applyProtection="1">
      <alignment horizontal="center" wrapText="1"/>
      <protection locked="0"/>
    </xf>
    <xf numFmtId="0" fontId="15" fillId="0" borderId="0" xfId="0" applyFont="1" applyBorder="1" applyAlignment="1" applyProtection="1">
      <alignment horizontal="center" wrapText="1"/>
      <protection locked="0"/>
    </xf>
    <xf numFmtId="0" fontId="15" fillId="0" borderId="0" xfId="0" applyFont="1" applyBorder="1" applyAlignment="1" applyProtection="1">
      <alignment horizontal="center"/>
      <protection locked="0"/>
    </xf>
    <xf numFmtId="0" fontId="24" fillId="3" borderId="0" xfId="0" applyFont="1" applyFill="1" applyBorder="1" applyAlignment="1" applyProtection="1">
      <alignment horizontal="right"/>
      <protection locked="0"/>
    </xf>
    <xf numFmtId="164" fontId="15" fillId="0" borderId="0" xfId="1" applyNumberFormat="1" applyFont="1" applyBorder="1" applyAlignment="1" applyProtection="1">
      <alignment horizontal="center" vertical="center"/>
      <protection locked="0"/>
    </xf>
    <xf numFmtId="165" fontId="15" fillId="0" borderId="0" xfId="0" applyNumberFormat="1" applyFont="1" applyBorder="1" applyAlignment="1" applyProtection="1">
      <alignment horizontal="center" vertical="center"/>
      <protection locked="0"/>
    </xf>
    <xf numFmtId="167" fontId="15" fillId="0" borderId="0" xfId="1" applyNumberFormat="1" applyFont="1" applyBorder="1" applyAlignment="1" applyProtection="1">
      <alignment horizontal="center" vertical="center"/>
      <protection locked="0"/>
    </xf>
    <xf numFmtId="165" fontId="15" fillId="0" borderId="0" xfId="1" applyNumberFormat="1" applyFont="1" applyBorder="1" applyAlignment="1" applyProtection="1">
      <alignment horizontal="center" vertical="center"/>
      <protection locked="0"/>
    </xf>
    <xf numFmtId="0" fontId="15" fillId="0" borderId="10" xfId="0" applyFont="1" applyBorder="1" applyAlignment="1" applyProtection="1">
      <alignment horizontal="left"/>
      <protection locked="0"/>
    </xf>
    <xf numFmtId="165" fontId="15" fillId="0" borderId="11" xfId="1" applyNumberFormat="1" applyFont="1" applyBorder="1" applyAlignment="1" applyProtection="1">
      <alignment horizontal="center" vertical="center"/>
      <protection locked="0"/>
    </xf>
    <xf numFmtId="0" fontId="15" fillId="0" borderId="4" xfId="0" applyFont="1" applyBorder="1" applyAlignment="1" applyProtection="1">
      <alignment horizontal="left"/>
      <protection locked="0"/>
    </xf>
    <xf numFmtId="0" fontId="32" fillId="3" borderId="0" xfId="0" applyFont="1" applyFill="1" applyBorder="1" applyAlignment="1" applyProtection="1">
      <alignment horizontal="center"/>
      <protection locked="0"/>
    </xf>
    <xf numFmtId="0" fontId="32" fillId="3" borderId="2" xfId="0" applyFont="1" applyFill="1" applyBorder="1" applyAlignment="1" applyProtection="1">
      <alignment horizontal="center"/>
      <protection locked="0"/>
    </xf>
    <xf numFmtId="0" fontId="32" fillId="3" borderId="3" xfId="0" applyFont="1" applyFill="1" applyBorder="1" applyAlignment="1" applyProtection="1">
      <alignment horizontal="center"/>
      <protection locked="0"/>
    </xf>
    <xf numFmtId="0" fontId="32" fillId="3" borderId="10" xfId="0" applyFont="1" applyFill="1" applyBorder="1" applyAlignment="1" applyProtection="1">
      <alignment horizontal="center"/>
      <protection locked="0"/>
    </xf>
    <xf numFmtId="0" fontId="32" fillId="3" borderId="11" xfId="0" applyFont="1" applyFill="1" applyBorder="1" applyAlignment="1" applyProtection="1">
      <alignment horizontal="center"/>
      <protection locked="0"/>
    </xf>
    <xf numFmtId="0" fontId="32" fillId="3" borderId="4" xfId="0" applyFont="1" applyFill="1" applyBorder="1" applyAlignment="1" applyProtection="1">
      <alignment horizontal="center"/>
      <protection locked="0"/>
    </xf>
    <xf numFmtId="0" fontId="32" fillId="3" borderId="5" xfId="0" applyFont="1" applyFill="1" applyBorder="1" applyAlignment="1" applyProtection="1">
      <alignment horizontal="center"/>
      <protection locked="0"/>
    </xf>
    <xf numFmtId="0" fontId="32" fillId="3" borderId="6" xfId="0" applyFont="1" applyFill="1" applyBorder="1" applyAlignment="1" applyProtection="1">
      <alignment horizontal="center"/>
      <protection locked="0"/>
    </xf>
    <xf numFmtId="0" fontId="32" fillId="3" borderId="1" xfId="0" applyFont="1" applyFill="1" applyBorder="1" applyAlignment="1" applyProtection="1">
      <alignment horizontal="center"/>
      <protection locked="0"/>
    </xf>
    <xf numFmtId="0" fontId="32" fillId="0" borderId="0" xfId="0" applyFont="1" applyFill="1" applyBorder="1" applyAlignment="1" applyProtection="1">
      <alignment horizontal="center"/>
      <protection locked="0"/>
    </xf>
    <xf numFmtId="0" fontId="7" fillId="0" borderId="0" xfId="0" applyFont="1" applyFill="1" applyBorder="1" applyProtection="1">
      <protection locked="0"/>
    </xf>
    <xf numFmtId="2" fontId="7" fillId="0" borderId="0" xfId="0" applyNumberFormat="1" applyFont="1" applyFill="1" applyBorder="1" applyAlignment="1" applyProtection="1">
      <alignment horizontal="right"/>
      <protection locked="0"/>
    </xf>
    <xf numFmtId="0" fontId="7" fillId="0" borderId="11" xfId="0" applyFont="1" applyFill="1" applyBorder="1" applyProtection="1">
      <protection locked="0"/>
    </xf>
    <xf numFmtId="0" fontId="31" fillId="0" borderId="0" xfId="0" applyFont="1" applyFill="1" applyProtection="1">
      <protection locked="0"/>
    </xf>
    <xf numFmtId="0" fontId="7" fillId="0" borderId="0" xfId="0" applyFont="1" applyFill="1" applyAlignment="1" applyProtection="1">
      <alignment horizontal="center"/>
      <protection locked="0"/>
    </xf>
    <xf numFmtId="0" fontId="7" fillId="0" borderId="0" xfId="0" applyFont="1" applyFill="1" applyProtection="1">
      <protection locked="0"/>
    </xf>
    <xf numFmtId="2" fontId="7" fillId="0" borderId="0" xfId="0" applyNumberFormat="1" applyFont="1" applyFill="1" applyAlignment="1" applyProtection="1">
      <alignment horizontal="right"/>
      <protection locked="0"/>
    </xf>
    <xf numFmtId="0" fontId="31" fillId="0" borderId="0" xfId="0" applyFont="1" applyFill="1" applyAlignment="1" applyProtection="1">
      <alignment horizontal="left"/>
      <protection locked="0"/>
    </xf>
    <xf numFmtId="0" fontId="31" fillId="0" borderId="0" xfId="0" applyFont="1" applyFill="1" applyAlignment="1" applyProtection="1">
      <alignment horizontal="center"/>
      <protection locked="0"/>
    </xf>
    <xf numFmtId="0" fontId="32" fillId="0" borderId="11" xfId="0" applyFont="1" applyFill="1" applyBorder="1" applyAlignment="1" applyProtection="1">
      <alignment horizontal="center"/>
      <protection locked="0"/>
    </xf>
    <xf numFmtId="0" fontId="0" fillId="0" borderId="5" xfId="0" applyBorder="1" applyProtection="1">
      <protection locked="0"/>
    </xf>
    <xf numFmtId="0" fontId="20" fillId="0" borderId="2" xfId="0" applyFont="1" applyFill="1" applyBorder="1" applyAlignment="1" applyProtection="1">
      <alignment horizontal="center"/>
      <protection locked="0"/>
    </xf>
    <xf numFmtId="0" fontId="20" fillId="0" borderId="0" xfId="0" applyFont="1" applyFill="1" applyBorder="1" applyAlignment="1" applyProtection="1">
      <alignment horizontal="center"/>
      <protection locked="0"/>
    </xf>
    <xf numFmtId="0" fontId="30" fillId="0" borderId="0" xfId="0" applyFont="1" applyFill="1" applyBorder="1" applyProtection="1">
      <protection locked="0"/>
    </xf>
    <xf numFmtId="166" fontId="20" fillId="0" borderId="0" xfId="0" applyNumberFormat="1" applyFont="1" applyFill="1" applyBorder="1" applyAlignment="1" applyProtection="1">
      <alignment horizontal="left"/>
      <protection locked="0"/>
    </xf>
    <xf numFmtId="166" fontId="20" fillId="0" borderId="11" xfId="0" applyNumberFormat="1" applyFont="1" applyFill="1" applyBorder="1" applyAlignment="1" applyProtection="1">
      <alignment horizontal="left"/>
      <protection locked="0"/>
    </xf>
    <xf numFmtId="0" fontId="20" fillId="0" borderId="0" xfId="0" applyFont="1" applyFill="1" applyBorder="1" applyProtection="1">
      <protection locked="0"/>
    </xf>
    <xf numFmtId="0" fontId="19" fillId="0" borderId="4" xfId="0" applyFont="1" applyFill="1" applyBorder="1" applyProtection="1">
      <protection locked="0"/>
    </xf>
    <xf numFmtId="0" fontId="20" fillId="0" borderId="5" xfId="0" applyFont="1" applyFill="1" applyBorder="1" applyAlignment="1" applyProtection="1">
      <alignment horizontal="center"/>
      <protection locked="0"/>
    </xf>
    <xf numFmtId="2" fontId="20" fillId="0" borderId="5" xfId="0" applyNumberFormat="1" applyFont="1" applyFill="1" applyBorder="1" applyAlignment="1" applyProtection="1">
      <alignment horizontal="left"/>
    </xf>
    <xf numFmtId="0" fontId="20" fillId="0" borderId="5" xfId="0" applyFont="1" applyFill="1" applyBorder="1" applyProtection="1">
      <protection locked="0"/>
    </xf>
    <xf numFmtId="0" fontId="20" fillId="0" borderId="5" xfId="0" applyFont="1" applyFill="1" applyBorder="1" applyAlignment="1" applyProtection="1">
      <alignment horizontal="left"/>
      <protection locked="0"/>
    </xf>
    <xf numFmtId="167" fontId="15" fillId="0" borderId="11" xfId="1" applyNumberFormat="1" applyFont="1" applyBorder="1" applyAlignment="1" applyProtection="1">
      <alignment horizontal="right"/>
      <protection locked="0"/>
    </xf>
    <xf numFmtId="0" fontId="15" fillId="0" borderId="0" xfId="0" applyFont="1" applyBorder="1" applyProtection="1">
      <protection locked="0"/>
    </xf>
    <xf numFmtId="0" fontId="15" fillId="0" borderId="10" xfId="0" applyFont="1" applyBorder="1" applyProtection="1">
      <protection locked="0"/>
    </xf>
    <xf numFmtId="0" fontId="15" fillId="0" borderId="0" xfId="0" applyFont="1" applyBorder="1" applyAlignment="1" applyProtection="1">
      <protection locked="0"/>
    </xf>
    <xf numFmtId="0" fontId="15" fillId="0" borderId="5" xfId="0" applyFont="1" applyBorder="1" applyAlignment="1" applyProtection="1">
      <alignment horizontal="left"/>
      <protection locked="0"/>
    </xf>
    <xf numFmtId="9" fontId="15" fillId="0" borderId="5" xfId="4" applyFont="1" applyBorder="1" applyAlignment="1" applyProtection="1">
      <alignment horizontal="center"/>
      <protection locked="0"/>
    </xf>
    <xf numFmtId="167" fontId="15" fillId="0" borderId="5" xfId="1" applyNumberFormat="1" applyFont="1" applyBorder="1" applyAlignment="1" applyProtection="1">
      <alignment horizontal="center"/>
      <protection locked="0"/>
    </xf>
    <xf numFmtId="0" fontId="15" fillId="0" borderId="5" xfId="0" applyFont="1" applyBorder="1" applyAlignment="1" applyProtection="1">
      <alignment horizontal="right"/>
      <protection locked="0"/>
    </xf>
    <xf numFmtId="2" fontId="15" fillId="0" borderId="5" xfId="1" applyNumberFormat="1" applyFont="1" applyBorder="1" applyAlignment="1" applyProtection="1">
      <protection locked="0"/>
    </xf>
    <xf numFmtId="2" fontId="15" fillId="0" borderId="5" xfId="1" applyNumberFormat="1" applyFont="1" applyBorder="1" applyAlignment="1" applyProtection="1">
      <alignment horizontal="right"/>
      <protection locked="0"/>
    </xf>
    <xf numFmtId="167" fontId="15" fillId="0" borderId="6" xfId="1" applyNumberFormat="1" applyFont="1" applyBorder="1" applyAlignment="1" applyProtection="1">
      <alignment horizontal="right"/>
      <protection locked="0"/>
    </xf>
    <xf numFmtId="0" fontId="0" fillId="0" borderId="10" xfId="0" applyBorder="1" applyProtection="1">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2" fontId="0" fillId="0" borderId="0" xfId="0" applyNumberFormat="1" applyBorder="1" applyAlignment="1" applyProtection="1">
      <alignment horizontal="right"/>
      <protection locked="0"/>
    </xf>
    <xf numFmtId="0" fontId="0" fillId="0" borderId="11" xfId="0" applyBorder="1" applyProtection="1">
      <protection locked="0"/>
    </xf>
    <xf numFmtId="0" fontId="1" fillId="0" borderId="10" xfId="0" applyFont="1" applyBorder="1" applyProtection="1">
      <protection locked="0"/>
    </xf>
    <xf numFmtId="0" fontId="0" fillId="0" borderId="4" xfId="0" applyBorder="1" applyProtection="1">
      <protection locked="0"/>
    </xf>
    <xf numFmtId="0" fontId="0" fillId="0" borderId="5" xfId="0" applyBorder="1" applyAlignment="1" applyProtection="1">
      <alignment horizontal="center"/>
      <protection locked="0"/>
    </xf>
    <xf numFmtId="2" fontId="0" fillId="0" borderId="5" xfId="0" applyNumberFormat="1" applyBorder="1" applyAlignment="1" applyProtection="1">
      <alignment horizontal="right"/>
      <protection locked="0"/>
    </xf>
    <xf numFmtId="0" fontId="0" fillId="0" borderId="6" xfId="0" applyBorder="1" applyProtection="1">
      <protection locked="0"/>
    </xf>
    <xf numFmtId="0" fontId="36" fillId="0" borderId="0" xfId="0" applyFont="1" applyAlignment="1" applyProtection="1">
      <alignment vertical="top"/>
      <protection locked="0"/>
    </xf>
    <xf numFmtId="0" fontId="0" fillId="0" borderId="0" xfId="0" applyAlignment="1" applyProtection="1">
      <alignment vertical="top"/>
      <protection locked="0"/>
    </xf>
    <xf numFmtId="0" fontId="37" fillId="2" borderId="9" xfId="0" applyFont="1" applyFill="1" applyBorder="1" applyAlignment="1" applyProtection="1">
      <alignment horizontal="center" wrapText="1"/>
      <protection locked="0"/>
    </xf>
    <xf numFmtId="0" fontId="22" fillId="0" borderId="0" xfId="0" applyFont="1" applyBorder="1" applyAlignment="1" applyProtection="1">
      <alignment horizontal="left"/>
      <protection locked="0"/>
    </xf>
    <xf numFmtId="2" fontId="23" fillId="0" borderId="0" xfId="0" applyNumberFormat="1" applyFont="1" applyFill="1" applyBorder="1" applyAlignment="1" applyProtection="1">
      <alignment horizontal="left"/>
      <protection locked="0"/>
    </xf>
    <xf numFmtId="0" fontId="40" fillId="0" borderId="0" xfId="3" applyFont="1" applyAlignment="1" applyProtection="1">
      <alignment horizontal="center"/>
      <protection locked="0"/>
    </xf>
    <xf numFmtId="0" fontId="9" fillId="0" borderId="0" xfId="3" applyFont="1" applyAlignment="1" applyProtection="1">
      <alignment horizontal="left"/>
      <protection locked="0"/>
    </xf>
    <xf numFmtId="166" fontId="20" fillId="0" borderId="2" xfId="0" applyNumberFormat="1" applyFont="1" applyFill="1" applyBorder="1" applyAlignment="1" applyProtection="1">
      <protection locked="0"/>
    </xf>
    <xf numFmtId="166" fontId="20" fillId="0" borderId="3" xfId="0" applyNumberFormat="1" applyFont="1" applyFill="1" applyBorder="1" applyAlignment="1" applyProtection="1">
      <protection locked="0"/>
    </xf>
    <xf numFmtId="2" fontId="0" fillId="0" borderId="2" xfId="0" applyNumberFormat="1" applyBorder="1" applyAlignment="1" applyProtection="1">
      <alignment horizontal="right"/>
      <protection locked="0"/>
    </xf>
    <xf numFmtId="0" fontId="25" fillId="0" borderId="10" xfId="0" applyFont="1" applyFill="1" applyBorder="1" applyProtection="1"/>
    <xf numFmtId="0" fontId="34" fillId="0" borderId="0" xfId="0" applyFont="1" applyFill="1" applyBorder="1" applyProtection="1">
      <protection locked="0"/>
    </xf>
    <xf numFmtId="0" fontId="34" fillId="0" borderId="0" xfId="0" applyFont="1" applyFill="1" applyBorder="1" applyAlignment="1" applyProtection="1">
      <alignment horizontal="right"/>
      <protection locked="0"/>
    </xf>
    <xf numFmtId="0" fontId="41" fillId="0" borderId="0" xfId="0" applyFont="1" applyProtection="1">
      <protection locked="0"/>
    </xf>
    <xf numFmtId="0" fontId="32" fillId="0" borderId="10" xfId="0" applyFont="1" applyFill="1" applyBorder="1" applyAlignment="1" applyProtection="1">
      <alignment horizontal="center"/>
      <protection locked="0"/>
    </xf>
    <xf numFmtId="0" fontId="36" fillId="0" borderId="10" xfId="0" applyFont="1" applyBorder="1" applyAlignment="1" applyProtection="1">
      <alignment horizontal="center"/>
      <protection locked="0"/>
    </xf>
    <xf numFmtId="2" fontId="20" fillId="0" borderId="0" xfId="0" applyNumberFormat="1" applyFont="1" applyFill="1" applyBorder="1" applyAlignment="1" applyProtection="1">
      <alignment horizontal="left"/>
    </xf>
    <xf numFmtId="166" fontId="20" fillId="0" borderId="5" xfId="0" applyNumberFormat="1" applyFont="1" applyFill="1" applyBorder="1" applyAlignment="1" applyProtection="1">
      <alignment horizontal="left"/>
      <protection locked="0"/>
    </xf>
    <xf numFmtId="0" fontId="32" fillId="0" borderId="0" xfId="0" applyFont="1" applyFill="1" applyBorder="1" applyAlignment="1" applyProtection="1">
      <alignment horizontal="right"/>
      <protection locked="0"/>
    </xf>
    <xf numFmtId="0" fontId="0" fillId="2" borderId="0" xfId="0" applyFill="1" applyProtection="1">
      <protection locked="0"/>
    </xf>
    <xf numFmtId="0" fontId="32" fillId="0" borderId="0" xfId="0" applyFont="1" applyFill="1" applyBorder="1" applyAlignment="1" applyProtection="1">
      <alignment horizontal="right"/>
      <protection locked="0"/>
    </xf>
    <xf numFmtId="0" fontId="9" fillId="0" borderId="0" xfId="3" applyFont="1" applyAlignment="1" applyProtection="1">
      <alignment horizontal="left" wrapText="1"/>
      <protection locked="0"/>
    </xf>
    <xf numFmtId="0" fontId="32" fillId="0" borderId="0" xfId="0" applyFont="1" applyFill="1" applyBorder="1" applyAlignment="1" applyProtection="1">
      <alignment horizontal="left"/>
      <protection locked="0"/>
    </xf>
    <xf numFmtId="0" fontId="32" fillId="3" borderId="0" xfId="0" applyFont="1" applyFill="1" applyBorder="1" applyAlignment="1" applyProtection="1">
      <protection locked="0"/>
    </xf>
    <xf numFmtId="0" fontId="19" fillId="0" borderId="0" xfId="0" applyFont="1" applyFill="1" applyBorder="1" applyProtection="1">
      <protection locked="0"/>
    </xf>
    <xf numFmtId="0" fontId="20" fillId="0" borderId="0" xfId="0" applyFont="1" applyFill="1" applyBorder="1" applyAlignment="1" applyProtection="1">
      <alignment horizontal="left"/>
      <protection locked="0"/>
    </xf>
    <xf numFmtId="0" fontId="42" fillId="3" borderId="0" xfId="0" applyFont="1" applyFill="1" applyBorder="1" applyAlignment="1" applyProtection="1">
      <alignment horizontal="left"/>
      <protection locked="0"/>
    </xf>
    <xf numFmtId="0" fontId="15" fillId="3" borderId="0" xfId="0" applyFont="1" applyFill="1" applyBorder="1" applyAlignment="1" applyProtection="1">
      <alignment horizontal="right"/>
      <protection locked="0"/>
    </xf>
    <xf numFmtId="0" fontId="15" fillId="3" borderId="0" xfId="0" applyFont="1" applyFill="1" applyBorder="1" applyAlignment="1" applyProtection="1">
      <alignment horizontal="right" wrapText="1"/>
      <protection locked="0"/>
    </xf>
    <xf numFmtId="165" fontId="0" fillId="0" borderId="0" xfId="0" applyNumberFormat="1" applyProtection="1">
      <protection locked="0"/>
    </xf>
    <xf numFmtId="167" fontId="1" fillId="0" borderId="0" xfId="0" applyNumberFormat="1" applyFont="1" applyProtection="1">
      <protection locked="0"/>
    </xf>
    <xf numFmtId="14" fontId="11" fillId="2" borderId="11" xfId="0" applyNumberFormat="1" applyFont="1" applyFill="1" applyBorder="1" applyAlignment="1" applyProtection="1">
      <alignment horizontal="center"/>
      <protection locked="0"/>
    </xf>
    <xf numFmtId="0" fontId="32" fillId="0" borderId="6" xfId="0" applyFont="1" applyFill="1" applyBorder="1" applyAlignment="1" applyProtection="1">
      <alignment horizontal="left"/>
      <protection locked="0"/>
    </xf>
    <xf numFmtId="0" fontId="32" fillId="3" borderId="2" xfId="0" applyFont="1" applyFill="1" applyBorder="1" applyAlignment="1" applyProtection="1">
      <protection locked="0"/>
    </xf>
    <xf numFmtId="167" fontId="11" fillId="2" borderId="0" xfId="1" applyNumberFormat="1" applyFont="1" applyFill="1" applyBorder="1" applyAlignment="1" applyProtection="1">
      <alignment horizontal="right"/>
      <protection locked="0"/>
    </xf>
    <xf numFmtId="2" fontId="20" fillId="0" borderId="0" xfId="0" applyNumberFormat="1" applyFont="1" applyFill="1" applyBorder="1" applyAlignment="1" applyProtection="1">
      <alignment horizontal="left"/>
      <protection locked="0"/>
    </xf>
    <xf numFmtId="0" fontId="43" fillId="0" borderId="0" xfId="0" applyFont="1" applyFill="1" applyAlignment="1" applyProtection="1">
      <alignment horizontal="left"/>
      <protection locked="0"/>
    </xf>
    <xf numFmtId="0" fontId="44" fillId="0" borderId="0" xfId="10" applyFont="1" applyAlignment="1" applyProtection="1">
      <alignment horizontal="left" vertical="center"/>
      <protection locked="0"/>
    </xf>
    <xf numFmtId="0" fontId="45" fillId="0" borderId="1" xfId="0" applyFont="1" applyFill="1" applyBorder="1" applyProtection="1"/>
    <xf numFmtId="0" fontId="45" fillId="0" borderId="10" xfId="0" applyFont="1" applyFill="1" applyBorder="1" applyProtection="1"/>
    <xf numFmtId="0" fontId="45" fillId="0" borderId="2" xfId="0" applyFont="1" applyFill="1" applyBorder="1" applyAlignment="1" applyProtection="1">
      <alignment horizontal="left"/>
      <protection locked="0"/>
    </xf>
    <xf numFmtId="0" fontId="45" fillId="0" borderId="0" xfId="0" applyFont="1" applyFill="1" applyBorder="1" applyAlignment="1" applyProtection="1">
      <alignment horizontal="left"/>
      <protection locked="0"/>
    </xf>
    <xf numFmtId="0" fontId="45" fillId="0" borderId="0" xfId="0" applyFont="1" applyFill="1" applyBorder="1" applyProtection="1">
      <protection locked="0"/>
    </xf>
    <xf numFmtId="0" fontId="45" fillId="0" borderId="5" xfId="0" applyFont="1" applyFill="1" applyBorder="1" applyProtection="1">
      <protection locked="0"/>
    </xf>
    <xf numFmtId="0" fontId="45" fillId="0" borderId="0" xfId="0" applyFont="1" applyFill="1" applyBorder="1" applyAlignment="1" applyProtection="1">
      <alignment horizontal="right"/>
      <protection locked="0"/>
    </xf>
    <xf numFmtId="0" fontId="45" fillId="0" borderId="5" xfId="0" applyFont="1" applyFill="1" applyBorder="1" applyAlignment="1" applyProtection="1">
      <alignment horizontal="right"/>
      <protection locked="0"/>
    </xf>
    <xf numFmtId="167" fontId="11" fillId="2" borderId="11" xfId="1" applyNumberFormat="1" applyFont="1" applyFill="1" applyBorder="1" applyAlignment="1" applyProtection="1">
      <alignment horizontal="center"/>
      <protection locked="0"/>
    </xf>
    <xf numFmtId="167" fontId="11" fillId="2" borderId="0" xfId="1" applyNumberFormat="1" applyFont="1" applyFill="1" applyBorder="1" applyAlignment="1" applyProtection="1">
      <alignment horizontal="center" vertical="center"/>
      <protection locked="0"/>
    </xf>
    <xf numFmtId="0" fontId="43" fillId="0" borderId="0" xfId="0" applyFont="1" applyFill="1" applyAlignment="1" applyProtection="1">
      <alignment horizontal="center"/>
      <protection locked="0"/>
    </xf>
    <xf numFmtId="0" fontId="43" fillId="3" borderId="1" xfId="0" applyFont="1" applyFill="1" applyBorder="1" applyAlignment="1" applyProtection="1">
      <protection locked="0"/>
    </xf>
    <xf numFmtId="0" fontId="43" fillId="3" borderId="10" xfId="0" applyFont="1" applyFill="1" applyBorder="1" applyAlignment="1" applyProtection="1">
      <protection locked="0"/>
    </xf>
    <xf numFmtId="0" fontId="43" fillId="0" borderId="0" xfId="0" applyFont="1" applyFill="1" applyBorder="1" applyAlignment="1" applyProtection="1">
      <alignment horizontal="right"/>
      <protection locked="0"/>
    </xf>
    <xf numFmtId="0" fontId="43" fillId="0" borderId="0" xfId="0" applyFont="1" applyFill="1" applyBorder="1" applyAlignment="1" applyProtection="1">
      <protection locked="0"/>
    </xf>
    <xf numFmtId="0" fontId="48" fillId="3" borderId="0" xfId="0" applyFont="1" applyFill="1" applyBorder="1" applyAlignment="1" applyProtection="1">
      <alignment horizontal="left"/>
      <protection locked="0"/>
    </xf>
    <xf numFmtId="0" fontId="49" fillId="3" borderId="0" xfId="0" applyFont="1" applyFill="1" applyBorder="1" applyAlignment="1" applyProtection="1">
      <alignment horizontal="center"/>
      <protection locked="0"/>
    </xf>
    <xf numFmtId="0" fontId="43" fillId="3" borderId="0" xfId="0" applyFont="1" applyFill="1" applyBorder="1" applyAlignment="1" applyProtection="1">
      <protection locked="0"/>
    </xf>
    <xf numFmtId="0" fontId="45" fillId="2" borderId="0" xfId="0" applyFont="1" applyFill="1" applyBorder="1" applyAlignment="1" applyProtection="1">
      <alignment horizontal="left"/>
      <protection locked="0"/>
    </xf>
    <xf numFmtId="0" fontId="45" fillId="2" borderId="7" xfId="0" applyFont="1" applyFill="1" applyBorder="1" applyAlignment="1" applyProtection="1">
      <alignment horizontal="left" wrapText="1"/>
      <protection locked="0"/>
    </xf>
    <xf numFmtId="0" fontId="45" fillId="2" borderId="8" xfId="0" applyFont="1" applyFill="1" applyBorder="1" applyAlignment="1" applyProtection="1">
      <alignment horizontal="center" wrapText="1"/>
      <protection locked="0"/>
    </xf>
    <xf numFmtId="167" fontId="45" fillId="2" borderId="8" xfId="0" applyNumberFormat="1" applyFont="1" applyFill="1" applyBorder="1" applyAlignment="1" applyProtection="1">
      <alignment horizontal="center" wrapText="1"/>
      <protection locked="0"/>
    </xf>
    <xf numFmtId="0" fontId="45" fillId="5" borderId="8" xfId="0" applyFont="1" applyFill="1" applyBorder="1" applyAlignment="1" applyProtection="1">
      <alignment horizontal="center" wrapText="1"/>
      <protection locked="0"/>
    </xf>
    <xf numFmtId="2" fontId="45" fillId="2" borderId="8" xfId="0" applyNumberFormat="1" applyFont="1" applyFill="1" applyBorder="1" applyAlignment="1" applyProtection="1">
      <alignment horizontal="center" wrapText="1"/>
      <protection locked="0"/>
    </xf>
    <xf numFmtId="0" fontId="50" fillId="0" borderId="10" xfId="0" applyFont="1" applyBorder="1" applyAlignment="1" applyProtection="1">
      <alignment horizontal="center"/>
      <protection locked="0"/>
    </xf>
    <xf numFmtId="0" fontId="49" fillId="0" borderId="0" xfId="0" applyFont="1" applyProtection="1">
      <protection locked="0"/>
    </xf>
    <xf numFmtId="0" fontId="52" fillId="0" borderId="0" xfId="0" applyFont="1" applyProtection="1">
      <protection locked="0"/>
    </xf>
    <xf numFmtId="14" fontId="11" fillId="2" borderId="12" xfId="0" applyNumberFormat="1" applyFont="1" applyFill="1" applyBorder="1" applyAlignment="1" applyProtection="1">
      <alignment horizontal="center"/>
      <protection locked="0"/>
    </xf>
    <xf numFmtId="0" fontId="9" fillId="0" borderId="0" xfId="3" applyFont="1" applyAlignment="1" applyProtection="1">
      <alignment horizontal="left" wrapText="1"/>
      <protection locked="0"/>
    </xf>
    <xf numFmtId="0" fontId="15" fillId="0" borderId="0" xfId="0" applyFont="1" applyBorder="1" applyAlignment="1" applyProtection="1">
      <alignment horizontal="center" wrapText="1"/>
      <protection locked="0"/>
    </xf>
    <xf numFmtId="0" fontId="15" fillId="0" borderId="0" xfId="0" applyFont="1" applyBorder="1" applyAlignment="1" applyProtection="1">
      <alignment horizontal="center"/>
      <protection locked="0"/>
    </xf>
    <xf numFmtId="0" fontId="51" fillId="0" borderId="0" xfId="0" applyFont="1" applyFill="1" applyAlignment="1" applyProtection="1">
      <alignment horizontal="center"/>
      <protection locked="0"/>
    </xf>
    <xf numFmtId="0" fontId="46" fillId="0" borderId="0" xfId="0" applyFont="1" applyFill="1" applyAlignment="1" applyProtection="1">
      <alignment horizontal="center"/>
      <protection locked="0"/>
    </xf>
    <xf numFmtId="0" fontId="33" fillId="2" borderId="0" xfId="0" applyFont="1" applyFill="1" applyBorder="1" applyAlignment="1" applyProtection="1">
      <alignment horizontal="center" wrapText="1"/>
      <protection locked="0"/>
    </xf>
    <xf numFmtId="0" fontId="46" fillId="0" borderId="0" xfId="0" applyFont="1" applyFill="1" applyBorder="1" applyAlignment="1" applyProtection="1">
      <alignment horizontal="center" vertical="center"/>
      <protection locked="0"/>
    </xf>
    <xf numFmtId="2" fontId="20" fillId="0" borderId="0" xfId="0" applyNumberFormat="1" applyFont="1" applyFill="1" applyBorder="1" applyAlignment="1" applyProtection="1">
      <alignment horizontal="left"/>
      <protection locked="0"/>
    </xf>
    <xf numFmtId="2" fontId="20" fillId="0" borderId="11" xfId="0" applyNumberFormat="1" applyFont="1" applyFill="1" applyBorder="1" applyAlignment="1" applyProtection="1">
      <alignment horizontal="left"/>
      <protection locked="0"/>
    </xf>
    <xf numFmtId="0" fontId="20" fillId="0" borderId="2" xfId="0" applyNumberFormat="1" applyFont="1" applyFill="1" applyBorder="1" applyAlignment="1" applyProtection="1">
      <alignment horizontal="left"/>
      <protection locked="0"/>
    </xf>
    <xf numFmtId="0" fontId="20" fillId="0" borderId="0" xfId="0" applyNumberFormat="1" applyFont="1" applyFill="1" applyBorder="1" applyAlignment="1" applyProtection="1">
      <alignment horizontal="left"/>
      <protection locked="0"/>
    </xf>
    <xf numFmtId="0" fontId="52" fillId="0" borderId="0" xfId="0" applyFont="1" applyAlignment="1" applyProtection="1">
      <alignment horizontal="center"/>
      <protection locked="0"/>
    </xf>
    <xf numFmtId="0" fontId="52" fillId="0" borderId="0" xfId="0" applyFont="1" applyAlignment="1" applyProtection="1">
      <alignment horizontal="left"/>
      <protection locked="0"/>
    </xf>
    <xf numFmtId="0" fontId="9" fillId="0" borderId="0" xfId="3" applyFont="1" applyFill="1" applyAlignment="1" applyProtection="1">
      <alignment horizontal="left" wrapText="1"/>
      <protection locked="0"/>
    </xf>
    <xf numFmtId="0" fontId="46" fillId="2" borderId="0" xfId="0" applyFont="1" applyFill="1" applyAlignment="1" applyProtection="1">
      <alignment horizontal="center"/>
      <protection locked="0"/>
    </xf>
    <xf numFmtId="0" fontId="47" fillId="2" borderId="7" xfId="0" applyFont="1" applyFill="1" applyBorder="1" applyAlignment="1" applyProtection="1">
      <alignment horizontal="center"/>
      <protection locked="0"/>
    </xf>
    <xf numFmtId="0" fontId="47" fillId="2" borderId="8" xfId="0" applyFont="1" applyFill="1" applyBorder="1" applyAlignment="1" applyProtection="1">
      <alignment horizontal="center"/>
      <protection locked="0"/>
    </xf>
    <xf numFmtId="0" fontId="47" fillId="2" borderId="9" xfId="0" applyFont="1" applyFill="1" applyBorder="1" applyAlignment="1" applyProtection="1">
      <alignment horizontal="center"/>
      <protection locked="0"/>
    </xf>
    <xf numFmtId="0" fontId="43" fillId="3" borderId="10" xfId="0" applyFont="1" applyFill="1" applyBorder="1" applyAlignment="1" applyProtection="1">
      <alignment horizontal="right"/>
      <protection locked="0"/>
    </xf>
    <xf numFmtId="0" fontId="43" fillId="3" borderId="0" xfId="0" applyFont="1" applyFill="1" applyBorder="1" applyAlignment="1" applyProtection="1">
      <alignment horizontal="right"/>
      <protection locked="0"/>
    </xf>
    <xf numFmtId="0" fontId="49" fillId="2" borderId="7" xfId="0" applyFont="1" applyFill="1" applyBorder="1" applyAlignment="1" applyProtection="1">
      <alignment horizontal="center"/>
      <protection locked="0"/>
    </xf>
    <xf numFmtId="0" fontId="49" fillId="2" borderId="8" xfId="0" applyFont="1" applyFill="1" applyBorder="1" applyAlignment="1" applyProtection="1">
      <alignment horizontal="center"/>
      <protection locked="0"/>
    </xf>
    <xf numFmtId="0" fontId="49" fillId="2" borderId="9" xfId="0" applyFont="1" applyFill="1" applyBorder="1" applyAlignment="1" applyProtection="1">
      <alignment horizontal="center"/>
      <protection locked="0"/>
    </xf>
    <xf numFmtId="0" fontId="37" fillId="4" borderId="4" xfId="0" applyFont="1" applyFill="1" applyBorder="1" applyAlignment="1">
      <alignment horizontal="left" vertical="center" wrapText="1"/>
    </xf>
    <xf numFmtId="0" fontId="38" fillId="4" borderId="5" xfId="0" applyFont="1" applyFill="1" applyBorder="1" applyAlignment="1">
      <alignment horizontal="left" vertical="center" wrapText="1"/>
    </xf>
    <xf numFmtId="0" fontId="38" fillId="4" borderId="6" xfId="0" applyFont="1" applyFill="1" applyBorder="1" applyAlignment="1">
      <alignment horizontal="left" vertical="center" wrapText="1"/>
    </xf>
    <xf numFmtId="0" fontId="45" fillId="2" borderId="8" xfId="0" applyFont="1" applyFill="1" applyBorder="1" applyAlignment="1" applyProtection="1">
      <alignment horizontal="center" wrapText="1"/>
      <protection locked="0"/>
    </xf>
  </cellXfs>
  <cellStyles count="25">
    <cellStyle name="Comma [0] 2" xfId="9"/>
    <cellStyle name="Comma 2" xfId="8"/>
    <cellStyle name="Comma 3" xfId="13"/>
    <cellStyle name="Comma 4" xfId="16"/>
    <cellStyle name="Comma 5" xfId="15"/>
    <cellStyle name="Comma 6" xfId="12"/>
    <cellStyle name="Comma 7" xfId="20"/>
    <cellStyle name="Comma 8" xfId="22"/>
    <cellStyle name="Currency" xfId="1" builtinId="4"/>
    <cellStyle name="Currency [0] 2" xfId="7"/>
    <cellStyle name="Currency 2" xfId="6"/>
    <cellStyle name="Currency 3" xfId="11"/>
    <cellStyle name="Currency 4" xfId="14"/>
    <cellStyle name="Currency 5" xfId="18"/>
    <cellStyle name="Currency 6" xfId="19"/>
    <cellStyle name="Currency 7" xfId="17"/>
    <cellStyle name="Currency 8" xfId="21"/>
    <cellStyle name="Hyperlink" xfId="23" builtinId="8"/>
    <cellStyle name="Normal" xfId="0" builtinId="0"/>
    <cellStyle name="Normal 2" xfId="3"/>
    <cellStyle name="Percent" xfId="4" builtinId="5"/>
    <cellStyle name="Percent 2" xfId="5"/>
    <cellStyle name="Percent 3" xfId="24"/>
    <cellStyle name="Title" xfId="2" builtinId="15"/>
    <cellStyle name="Title 2" xfId="10"/>
  </cellStyles>
  <dxfs count="41">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lor rgb="FF9C0006"/>
      </font>
      <fill>
        <patternFill>
          <bgColor rgb="FFFFC7CE"/>
        </patternFill>
      </fill>
    </dxf>
    <dxf>
      <fill>
        <patternFill>
          <bgColor theme="8" tint="0.39994506668294322"/>
        </patternFill>
      </fill>
    </dxf>
    <dxf>
      <font>
        <color rgb="FF9C0006"/>
      </font>
      <fill>
        <patternFill>
          <bgColor rgb="FFFFC7CE"/>
        </patternFill>
      </fill>
    </dxf>
    <dxf>
      <font>
        <color rgb="FF9C0006"/>
      </font>
      <fill>
        <patternFill>
          <bgColor rgb="FFFFC7CE"/>
        </patternFill>
      </fill>
    </dxf>
    <dxf>
      <fill>
        <patternFill>
          <bgColor theme="8" tint="0.39994506668294322"/>
        </patternFill>
      </fill>
    </dxf>
    <dxf>
      <font>
        <color rgb="FF9C0006"/>
      </font>
      <fill>
        <patternFill>
          <bgColor rgb="FFFFC7CE"/>
        </patternFill>
      </fill>
    </dxf>
    <dxf>
      <fill>
        <patternFill>
          <bgColor theme="8" tint="0.39994506668294322"/>
        </patternFill>
      </fill>
    </dxf>
    <dxf>
      <font>
        <color rgb="FF9C0006"/>
      </font>
      <fill>
        <patternFill>
          <bgColor rgb="FFFFC7CE"/>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lor rgb="FF9C0006"/>
      </font>
      <fill>
        <patternFill>
          <bgColor rgb="FFFFC7CE"/>
        </patternFill>
      </fill>
    </dxf>
    <dxf>
      <fill>
        <patternFill>
          <bgColor theme="8" tint="0.39994506668294322"/>
        </patternFill>
      </fill>
    </dxf>
    <dxf>
      <fill>
        <patternFill>
          <bgColor theme="8" tint="0.39994506668294322"/>
        </patternFill>
      </fill>
    </dxf>
    <dxf>
      <font>
        <color rgb="FF9C0006"/>
      </font>
      <fill>
        <patternFill>
          <bgColor rgb="FFFFC7CE"/>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lor rgb="FF9C0006"/>
      </font>
      <fill>
        <patternFill>
          <bgColor rgb="FFFFC7CE"/>
        </patternFill>
      </fill>
    </dxf>
    <dxf>
      <fill>
        <patternFill>
          <bgColor theme="8" tint="0.59996337778862885"/>
        </patternFill>
      </fill>
    </dxf>
    <dxf>
      <fill>
        <patternFill>
          <bgColor theme="8" tint="0.39994506668294322"/>
        </patternFill>
      </fill>
    </dxf>
    <dxf>
      <fill>
        <patternFill>
          <bgColor theme="8" tint="0.39994506668294322"/>
        </patternFill>
      </fill>
    </dxf>
    <dxf>
      <fill>
        <patternFill>
          <bgColor theme="8" tint="0.59996337778862885"/>
        </patternFill>
      </fill>
    </dxf>
    <dxf>
      <fill>
        <patternFill>
          <bgColor rgb="FFFFFF00"/>
        </patternFill>
      </fill>
    </dxf>
    <dxf>
      <fill>
        <patternFill>
          <bgColor theme="8" tint="0.39994506668294322"/>
        </patternFill>
      </fill>
    </dxf>
  </dxfs>
  <tableStyles count="0" defaultTableStyle="TableStyleMedium9" defaultPivotStyle="PivotStyleLight16"/>
  <colors>
    <mruColors>
      <color rgb="FF002D5C"/>
      <color rgb="FF5A6771"/>
      <color rgb="FF5F5F5F"/>
      <color rgb="FF176080"/>
      <color rgb="FF6B131D"/>
      <color rgb="FF003300"/>
      <color rgb="FF000080"/>
      <color rgb="FF9B8055"/>
      <color rgb="FF95772C"/>
      <color rgb="FFD4AF3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281</xdr:row>
      <xdr:rowOff>1</xdr:rowOff>
    </xdr:from>
    <xdr:to>
      <xdr:col>8</xdr:col>
      <xdr:colOff>876299</xdr:colOff>
      <xdr:row>289</xdr:row>
      <xdr:rowOff>171451</xdr:rowOff>
    </xdr:to>
    <xdr:sp macro="" textlink="">
      <xdr:nvSpPr>
        <xdr:cNvPr id="5" name="TextBox 4"/>
        <xdr:cNvSpPr txBox="1"/>
      </xdr:nvSpPr>
      <xdr:spPr>
        <a:xfrm>
          <a:off x="0" y="22840951"/>
          <a:ext cx="7639049"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sz="1200" b="0" i="1">
              <a:solidFill>
                <a:schemeClr val="dk1"/>
              </a:solidFill>
              <a:latin typeface="+mn-lt"/>
              <a:ea typeface="+mn-ea"/>
              <a:cs typeface="+mn-cs"/>
            </a:rPr>
            <a:t>The quotation requested has been prepared based on information submitted.  If the information relied on to generate this quote changes upon review of updated loss information or other underwriting factors, we may offer a new quote with changes in rates, premium, conditions or we may decline to offer a quote.  The quote may also be subject to change based on changes in rates or any other item by jurisdictions that have control over such items.</a:t>
          </a:r>
          <a:endParaRPr lang="en-US" sz="1200"/>
        </a:p>
        <a:p>
          <a:pPr rtl="0"/>
          <a:endParaRPr lang="en-US" sz="1200" b="0" i="1">
            <a:solidFill>
              <a:schemeClr val="dk1"/>
            </a:solidFill>
            <a:latin typeface="+mn-lt"/>
            <a:ea typeface="+mn-ea"/>
            <a:cs typeface="+mn-cs"/>
          </a:endParaRPr>
        </a:p>
        <a:p>
          <a:pPr rtl="0"/>
          <a:r>
            <a:rPr lang="en-US" sz="1200" b="0" i="1">
              <a:solidFill>
                <a:schemeClr val="dk1"/>
              </a:solidFill>
              <a:latin typeface="+mn-lt"/>
              <a:ea typeface="+mn-ea"/>
              <a:cs typeface="+mn-cs"/>
            </a:rPr>
            <a:t>The abbreviated outlines of coverage used throughout this proposal are not intended to express any legal opinion as the nature of coverage.  They are only illustrations to a basic understanding of coverages.  Please read your policy for specific details.</a:t>
          </a:r>
          <a:endParaRPr lang="en-US" sz="1200"/>
        </a:p>
      </xdr:txBody>
    </xdr:sp>
    <xdr:clientData/>
  </xdr:twoCellAnchor>
  <xdr:twoCellAnchor>
    <xdr:from>
      <xdr:col>3</xdr:col>
      <xdr:colOff>9525</xdr:colOff>
      <xdr:row>276</xdr:row>
      <xdr:rowOff>123825</xdr:rowOff>
    </xdr:from>
    <xdr:to>
      <xdr:col>4</xdr:col>
      <xdr:colOff>104775</xdr:colOff>
      <xdr:row>276</xdr:row>
      <xdr:rowOff>133350</xdr:rowOff>
    </xdr:to>
    <xdr:cxnSp macro="">
      <xdr:nvCxnSpPr>
        <xdr:cNvPr id="4" name="Straight Arrow Connector 3"/>
        <xdr:cNvCxnSpPr/>
      </xdr:nvCxnSpPr>
      <xdr:spPr>
        <a:xfrm>
          <a:off x="2162175" y="24688800"/>
          <a:ext cx="981075" cy="9525"/>
        </a:xfrm>
        <a:prstGeom prst="straightConnector1">
          <a:avLst/>
        </a:prstGeom>
        <a:ln>
          <a:solidFill>
            <a:srgbClr val="002D5C"/>
          </a:solidFill>
          <a:tailEnd type="arrow"/>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638175</xdr:colOff>
      <xdr:row>49</xdr:row>
      <xdr:rowOff>95250</xdr:rowOff>
    </xdr:from>
    <xdr:to>
      <xdr:col>3</xdr:col>
      <xdr:colOff>0</xdr:colOff>
      <xdr:row>49</xdr:row>
      <xdr:rowOff>104775</xdr:rowOff>
    </xdr:to>
    <xdr:cxnSp macro="">
      <xdr:nvCxnSpPr>
        <xdr:cNvPr id="11" name="Straight Arrow Connector 10"/>
        <xdr:cNvCxnSpPr/>
      </xdr:nvCxnSpPr>
      <xdr:spPr>
        <a:xfrm>
          <a:off x="1190625" y="8286750"/>
          <a:ext cx="1066800" cy="9525"/>
        </a:xfrm>
        <a:prstGeom prst="straightConnector1">
          <a:avLst/>
        </a:prstGeom>
        <a:ln>
          <a:solidFill>
            <a:srgbClr val="002D5C"/>
          </a:solidFill>
          <a:tailEnd type="arrow"/>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6</xdr:col>
      <xdr:colOff>533401</xdr:colOff>
      <xdr:row>49</xdr:row>
      <xdr:rowOff>123825</xdr:rowOff>
    </xdr:from>
    <xdr:to>
      <xdr:col>7</xdr:col>
      <xdr:colOff>781050</xdr:colOff>
      <xdr:row>49</xdr:row>
      <xdr:rowOff>123825</xdr:rowOff>
    </xdr:to>
    <xdr:cxnSp macro="">
      <xdr:nvCxnSpPr>
        <xdr:cNvPr id="16" name="Straight Arrow Connector 15"/>
        <xdr:cNvCxnSpPr/>
      </xdr:nvCxnSpPr>
      <xdr:spPr>
        <a:xfrm flipH="1">
          <a:off x="5734051" y="8315325"/>
          <a:ext cx="1219199" cy="0"/>
        </a:xfrm>
        <a:prstGeom prst="straightConnector1">
          <a:avLst/>
        </a:prstGeom>
        <a:ln>
          <a:solidFill>
            <a:srgbClr val="002D5C"/>
          </a:solidFill>
          <a:tailEnd type="arrow"/>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390525</xdr:colOff>
      <xdr:row>276</xdr:row>
      <xdr:rowOff>123825</xdr:rowOff>
    </xdr:from>
    <xdr:to>
      <xdr:col>6</xdr:col>
      <xdr:colOff>676274</xdr:colOff>
      <xdr:row>276</xdr:row>
      <xdr:rowOff>123825</xdr:rowOff>
    </xdr:to>
    <xdr:cxnSp macro="">
      <xdr:nvCxnSpPr>
        <xdr:cNvPr id="8" name="Straight Arrow Connector 7"/>
        <xdr:cNvCxnSpPr/>
      </xdr:nvCxnSpPr>
      <xdr:spPr>
        <a:xfrm flipH="1">
          <a:off x="4448175" y="24688800"/>
          <a:ext cx="1171574" cy="0"/>
        </a:xfrm>
        <a:prstGeom prst="straightConnector1">
          <a:avLst/>
        </a:prstGeom>
        <a:ln>
          <a:solidFill>
            <a:srgbClr val="002D5C"/>
          </a:solidFill>
          <a:tailEnd type="arrow"/>
        </a:ln>
      </xdr:spPr>
      <xdr:style>
        <a:lnRef idx="3">
          <a:schemeClr val="accent1"/>
        </a:lnRef>
        <a:fillRef idx="0">
          <a:schemeClr val="accent1"/>
        </a:fillRef>
        <a:effectRef idx="2">
          <a:schemeClr val="accent1"/>
        </a:effectRef>
        <a:fontRef idx="minor">
          <a:schemeClr val="tx1"/>
        </a:fontRef>
      </xdr:style>
    </xdr:cxnSp>
    <xdr:clientData/>
  </xdr:twoCellAnchor>
  <xdr:twoCellAnchor editAs="oneCell">
    <xdr:from>
      <xdr:col>5</xdr:col>
      <xdr:colOff>9525</xdr:colOff>
      <xdr:row>1</xdr:row>
      <xdr:rowOff>28576</xdr:rowOff>
    </xdr:from>
    <xdr:to>
      <xdr:col>8</xdr:col>
      <xdr:colOff>762000</xdr:colOff>
      <xdr:row>3</xdr:row>
      <xdr:rowOff>0</xdr:rowOff>
    </xdr:to>
    <xdr:pic>
      <xdr:nvPicPr>
        <xdr:cNvPr id="9" name="Picture 8" descr="E:\Granite Co Docs\Logos\Current Logos\Not Transparent JPGs\Horizontal_E-COMP.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7175" y="800101"/>
          <a:ext cx="3457575" cy="65722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oecom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356"/>
  <sheetViews>
    <sheetView tabSelected="1" zoomScaleNormal="100" workbookViewId="0">
      <selection activeCell="P21" sqref="P21"/>
    </sheetView>
  </sheetViews>
  <sheetFormatPr defaultColWidth="9.140625" defaultRowHeight="12.75" outlineLevelRow="2" x14ac:dyDescent="0.2"/>
  <cols>
    <col min="1" max="1" width="7.85546875" style="4" customWidth="1"/>
    <col min="2" max="2" width="12.42578125" style="25" customWidth="1"/>
    <col min="3" max="3" width="12" style="4" customWidth="1"/>
    <col min="4" max="4" width="13.28515625" style="4" customWidth="1"/>
    <col min="5" max="5" width="15.28515625" style="4" customWidth="1"/>
    <col min="6" max="6" width="13.28515625" style="4" customWidth="1"/>
    <col min="7" max="7" width="13.85546875" style="4" customWidth="1"/>
    <col min="8" max="8" width="13.42578125" style="39" customWidth="1"/>
    <col min="9" max="9" width="13.140625" style="4" customWidth="1"/>
    <col min="10" max="10" width="11" style="4" hidden="1" customWidth="1"/>
    <col min="11" max="11" width="9.140625" style="4" hidden="1" customWidth="1"/>
    <col min="12" max="12" width="11.5703125" style="4" hidden="1" customWidth="1"/>
    <col min="13" max="14" width="9.140625" style="4" customWidth="1"/>
    <col min="15" max="15" width="9.85546875" style="4" customWidth="1"/>
    <col min="16" max="16384" width="9.140625" style="4"/>
  </cols>
  <sheetData>
    <row r="1" spans="1:15" ht="22.5" customHeight="1" x14ac:dyDescent="0.35">
      <c r="B1" s="4"/>
      <c r="F1" s="41"/>
      <c r="G1" s="41"/>
      <c r="H1" s="41"/>
      <c r="I1" s="41"/>
      <c r="J1" s="2"/>
      <c r="K1" s="2"/>
      <c r="L1" s="2"/>
      <c r="M1" s="3"/>
      <c r="N1" s="3"/>
      <c r="O1" s="3"/>
    </row>
    <row r="2" spans="1:15" ht="27" customHeight="1" x14ac:dyDescent="0.35">
      <c r="A2" s="224" t="s">
        <v>121</v>
      </c>
      <c r="B2" s="70"/>
      <c r="C2" s="70"/>
      <c r="D2" s="70"/>
      <c r="E2" s="70"/>
      <c r="F2" s="41"/>
      <c r="G2" s="41"/>
      <c r="H2" s="41"/>
      <c r="I2" s="41"/>
      <c r="J2" s="2"/>
      <c r="K2" s="2"/>
      <c r="L2" s="2"/>
      <c r="M2" s="3"/>
      <c r="N2" s="3"/>
      <c r="O2" s="3"/>
    </row>
    <row r="3" spans="1:15" s="86" customFormat="1" ht="27" customHeight="1" x14ac:dyDescent="0.35">
      <c r="A3" s="224" t="s">
        <v>115</v>
      </c>
      <c r="B3" s="70"/>
      <c r="C3" s="70"/>
      <c r="D3" s="70"/>
      <c r="E3" s="70"/>
      <c r="F3" s="41"/>
      <c r="G3" s="41"/>
      <c r="H3" s="41"/>
      <c r="I3" s="41"/>
      <c r="J3" s="2"/>
      <c r="K3" s="2"/>
      <c r="L3" s="2"/>
      <c r="M3" s="3"/>
      <c r="N3" s="3"/>
      <c r="O3" s="3"/>
    </row>
    <row r="4" spans="1:15" ht="17.25" customHeight="1" thickBot="1" x14ac:dyDescent="0.25">
      <c r="A4" s="6"/>
      <c r="B4" s="7"/>
      <c r="C4" s="6"/>
      <c r="D4" s="6"/>
      <c r="E4" s="6"/>
      <c r="F4" s="6"/>
      <c r="G4" s="6"/>
      <c r="H4" s="8"/>
      <c r="I4" s="6"/>
      <c r="J4" s="5"/>
      <c r="K4" s="5"/>
      <c r="L4" s="5"/>
    </row>
    <row r="5" spans="1:15" ht="15.75" x14ac:dyDescent="0.25">
      <c r="A5" s="225" t="s">
        <v>153</v>
      </c>
      <c r="B5" s="155"/>
      <c r="C5" s="262"/>
      <c r="D5" s="262"/>
      <c r="E5" s="262"/>
      <c r="F5" s="227" t="s">
        <v>155</v>
      </c>
      <c r="G5" s="194">
        <f ca="1">TODAY()</f>
        <v>43300</v>
      </c>
      <c r="H5" s="196"/>
      <c r="I5" s="195"/>
      <c r="J5" s="14">
        <v>100000</v>
      </c>
      <c r="K5" s="10"/>
      <c r="L5" s="10"/>
    </row>
    <row r="6" spans="1:15" ht="15.75" x14ac:dyDescent="0.25">
      <c r="A6" s="226" t="s">
        <v>64</v>
      </c>
      <c r="B6" s="156"/>
      <c r="C6" s="263"/>
      <c r="D6" s="263"/>
      <c r="E6" s="263"/>
      <c r="F6" s="228" t="s">
        <v>75</v>
      </c>
      <c r="G6" s="260"/>
      <c r="H6" s="260"/>
      <c r="I6" s="261"/>
      <c r="J6" s="14">
        <v>500000</v>
      </c>
      <c r="K6" s="10"/>
      <c r="L6" s="10"/>
    </row>
    <row r="7" spans="1:15" ht="15.75" x14ac:dyDescent="0.25">
      <c r="A7" s="197"/>
      <c r="B7" s="156"/>
      <c r="C7" s="222"/>
      <c r="D7" s="222"/>
      <c r="E7" s="222"/>
      <c r="F7" s="157"/>
      <c r="G7" s="158"/>
      <c r="H7" s="158"/>
      <c r="I7" s="159"/>
      <c r="J7" s="14">
        <v>1000000</v>
      </c>
      <c r="K7" s="10"/>
      <c r="L7" s="10"/>
    </row>
    <row r="8" spans="1:15" ht="15.75" x14ac:dyDescent="0.25">
      <c r="A8" s="226" t="s">
        <v>70</v>
      </c>
      <c r="B8" s="156"/>
      <c r="C8" s="222"/>
      <c r="D8" s="160"/>
      <c r="E8" s="229" t="s">
        <v>85</v>
      </c>
      <c r="F8" s="222" t="s">
        <v>86</v>
      </c>
      <c r="G8" s="231" t="s">
        <v>112</v>
      </c>
      <c r="H8" s="203" t="b">
        <f>IF(C8="Michelle Lillard","925-249-2854", IF(C8="Marianne Woneis","925-249-2858", IF(C8="Renee Rice", "925-249-2857",IF(C8="Christie McCarthy", "925-265-5144",IF(C8="Stacy Rice", "925-249-2841",IF(C8="Edwin Minassian", "925-249-2851",IF(C8="Michele Dahl", "925-249-2852", IF(C8="Jesse Keast", "925-249-2847"))))))))</f>
        <v>0</v>
      </c>
      <c r="I8" s="181"/>
      <c r="J8" s="14"/>
      <c r="K8" s="10"/>
      <c r="L8" s="10"/>
    </row>
    <row r="9" spans="1:15" ht="16.5" thickBot="1" x14ac:dyDescent="0.3">
      <c r="A9" s="161"/>
      <c r="B9" s="162"/>
      <c r="C9" s="163"/>
      <c r="D9" s="164"/>
      <c r="E9" s="230" t="s">
        <v>110</v>
      </c>
      <c r="F9" s="165" t="s">
        <v>111</v>
      </c>
      <c r="G9" s="232" t="s">
        <v>154</v>
      </c>
      <c r="H9" s="204" t="b">
        <f>IF(C8="Michelle Lillard","michelle@goecomp.com",IF(C8="Marianne Woneis","marianne@goecomp.com",IF(C8="Renee Rice","rrice@goecomp.com",IF(C8="Christie McCarthy","cmccarthy@goecomp.com",IF(C8="Stacy Rice","srice@graniteins.com",IF(C8="Edwin Minassian","eminassian@graniteins.com",IF(C8="Michele Dahl","mdahl@goecomp.com",IF(C8="Jesse Keast","jkeast@goecomp.com"))))))))</f>
        <v>0</v>
      </c>
      <c r="I9" s="186"/>
      <c r="K9" s="10"/>
      <c r="L9" s="10"/>
    </row>
    <row r="10" spans="1:15" s="86" customFormat="1" ht="12" customHeight="1" x14ac:dyDescent="0.25">
      <c r="A10" s="211"/>
      <c r="B10" s="156"/>
      <c r="C10" s="203"/>
      <c r="D10" s="160"/>
      <c r="E10" s="198"/>
      <c r="F10" s="212"/>
      <c r="G10" s="199"/>
      <c r="H10" s="158"/>
      <c r="I10" s="26"/>
      <c r="J10" s="15" t="s">
        <v>80</v>
      </c>
      <c r="K10" s="68"/>
      <c r="L10" s="68"/>
    </row>
    <row r="11" spans="1:15" s="13" customFormat="1" ht="21.75" customHeight="1" x14ac:dyDescent="0.25">
      <c r="A11" s="259" t="s">
        <v>144</v>
      </c>
      <c r="B11" s="259"/>
      <c r="C11" s="259"/>
      <c r="D11" s="259"/>
      <c r="E11" s="259"/>
      <c r="F11" s="259"/>
      <c r="G11" s="259"/>
      <c r="H11" s="259"/>
      <c r="I11" s="259"/>
      <c r="J11" s="15" t="s">
        <v>81</v>
      </c>
      <c r="K11" s="11"/>
      <c r="L11" s="11"/>
      <c r="M11" s="12"/>
      <c r="N11" s="12"/>
      <c r="O11" s="12"/>
    </row>
    <row r="12" spans="1:15" ht="15.75" x14ac:dyDescent="0.25">
      <c r="A12" s="223" t="s">
        <v>129</v>
      </c>
      <c r="B12" s="148"/>
      <c r="C12" s="149"/>
      <c r="D12" s="40"/>
      <c r="E12" s="235" t="s">
        <v>130</v>
      </c>
      <c r="F12" s="40"/>
      <c r="G12" s="149"/>
      <c r="H12" s="150"/>
      <c r="I12" s="149"/>
      <c r="J12" s="1" t="s">
        <v>82</v>
      </c>
    </row>
    <row r="13" spans="1:15" s="86" customFormat="1" ht="12" customHeight="1" thickBot="1" x14ac:dyDescent="0.3">
      <c r="A13" s="151"/>
      <c r="B13" s="148"/>
      <c r="C13" s="149"/>
      <c r="D13" s="149"/>
      <c r="E13" s="152"/>
      <c r="F13" s="152"/>
      <c r="G13" s="149"/>
      <c r="H13" s="150"/>
      <c r="I13" s="149"/>
      <c r="J13" s="86" t="s">
        <v>117</v>
      </c>
    </row>
    <row r="14" spans="1:15" ht="19.5" thickBot="1" x14ac:dyDescent="0.35">
      <c r="A14" s="268" t="s">
        <v>59</v>
      </c>
      <c r="B14" s="269"/>
      <c r="C14" s="269"/>
      <c r="D14" s="269"/>
      <c r="E14" s="269"/>
      <c r="F14" s="269"/>
      <c r="G14" s="269"/>
      <c r="H14" s="269"/>
      <c r="I14" s="270"/>
      <c r="J14" s="26" t="s">
        <v>118</v>
      </c>
    </row>
    <row r="15" spans="1:15" s="86" customFormat="1" ht="15.75" x14ac:dyDescent="0.25">
      <c r="A15" s="236" t="s">
        <v>138</v>
      </c>
      <c r="B15" s="220"/>
      <c r="C15" s="220"/>
      <c r="D15" s="221"/>
      <c r="E15" s="240" t="s">
        <v>143</v>
      </c>
      <c r="F15" s="26"/>
      <c r="G15" s="207"/>
      <c r="H15" s="238" t="s">
        <v>131</v>
      </c>
      <c r="I15" s="218"/>
      <c r="J15" s="1" t="s">
        <v>126</v>
      </c>
    </row>
    <row r="16" spans="1:15" s="86" customFormat="1" ht="15.75" x14ac:dyDescent="0.25">
      <c r="A16" s="237" t="s">
        <v>98</v>
      </c>
      <c r="B16" s="210"/>
      <c r="C16" s="210"/>
      <c r="D16" s="221"/>
      <c r="E16" s="191"/>
      <c r="F16" s="26"/>
      <c r="G16" s="26"/>
      <c r="H16" s="239" t="s">
        <v>170</v>
      </c>
      <c r="I16" s="233"/>
      <c r="J16" s="1" t="s">
        <v>141</v>
      </c>
    </row>
    <row r="17" spans="1:11" s="86" customFormat="1" ht="15.75" x14ac:dyDescent="0.25">
      <c r="A17" s="271" t="s">
        <v>139</v>
      </c>
      <c r="B17" s="272"/>
      <c r="C17" s="272"/>
      <c r="D17" s="221">
        <f>SUM(D15:D16)</f>
        <v>0</v>
      </c>
      <c r="E17" s="26"/>
      <c r="F17" s="144"/>
      <c r="G17" s="144"/>
      <c r="H17" s="145"/>
      <c r="I17" s="146"/>
      <c r="J17" s="1" t="s">
        <v>161</v>
      </c>
    </row>
    <row r="18" spans="1:11" s="86" customFormat="1" ht="16.5" thickBot="1" x14ac:dyDescent="0.3">
      <c r="A18" s="183"/>
      <c r="B18" s="154"/>
      <c r="C18" s="154"/>
      <c r="D18" s="154"/>
      <c r="E18" s="154"/>
      <c r="F18" s="154"/>
      <c r="G18" s="154"/>
      <c r="H18" s="154"/>
      <c r="I18" s="219"/>
      <c r="J18" s="88" t="s">
        <v>122</v>
      </c>
    </row>
    <row r="19" spans="1:11" s="86" customFormat="1" ht="16.5" thickBot="1" x14ac:dyDescent="0.3">
      <c r="A19" s="26"/>
      <c r="B19" s="26"/>
      <c r="C19" s="26"/>
      <c r="D19" s="26"/>
      <c r="E19" s="26"/>
      <c r="F19" s="26"/>
      <c r="G19" s="26"/>
      <c r="H19" s="26"/>
      <c r="I19" s="209"/>
      <c r="J19" s="88"/>
    </row>
    <row r="20" spans="1:11" s="86" customFormat="1" ht="16.5" thickBot="1" x14ac:dyDescent="0.3">
      <c r="A20" s="273" t="s">
        <v>140</v>
      </c>
      <c r="B20" s="274"/>
      <c r="C20" s="274"/>
      <c r="D20" s="274"/>
      <c r="E20" s="274"/>
      <c r="F20" s="274"/>
      <c r="G20" s="274"/>
      <c r="H20" s="274"/>
      <c r="I20" s="275"/>
      <c r="J20" s="86" t="s">
        <v>178</v>
      </c>
    </row>
    <row r="21" spans="1:11" s="86" customFormat="1" ht="15.75" x14ac:dyDescent="0.25">
      <c r="A21" s="142"/>
      <c r="B21" s="135"/>
      <c r="C21" s="135"/>
      <c r="D21" s="135"/>
      <c r="E21" s="135"/>
      <c r="F21" s="135"/>
      <c r="G21" s="135"/>
      <c r="H21" s="135"/>
      <c r="I21" s="136"/>
      <c r="J21" s="1" t="s">
        <v>176</v>
      </c>
    </row>
    <row r="22" spans="1:11" s="86" customFormat="1" ht="15.75" x14ac:dyDescent="0.25">
      <c r="A22" s="177"/>
      <c r="B22" s="241" t="s">
        <v>57</v>
      </c>
      <c r="C22" s="134"/>
      <c r="D22" s="134"/>
      <c r="E22" s="241" t="s">
        <v>127</v>
      </c>
      <c r="F22" s="134"/>
      <c r="G22" s="134"/>
      <c r="H22" s="241" t="s">
        <v>128</v>
      </c>
      <c r="I22" s="138"/>
      <c r="J22" s="1" t="s">
        <v>177</v>
      </c>
    </row>
    <row r="23" spans="1:11" s="86" customFormat="1" ht="15.75" x14ac:dyDescent="0.25">
      <c r="A23" s="137"/>
      <c r="B23" s="234"/>
      <c r="C23" s="134"/>
      <c r="D23" s="134"/>
      <c r="E23" s="234"/>
      <c r="F23" s="134"/>
      <c r="G23" s="134"/>
      <c r="H23" s="234"/>
      <c r="I23" s="138"/>
      <c r="J23" s="68"/>
    </row>
    <row r="24" spans="1:11" s="86" customFormat="1" ht="16.5" thickBot="1" x14ac:dyDescent="0.3">
      <c r="A24" s="139"/>
      <c r="B24" s="140"/>
      <c r="C24" s="140"/>
      <c r="D24" s="140"/>
      <c r="E24" s="140"/>
      <c r="F24" s="140"/>
      <c r="G24" s="140"/>
      <c r="H24" s="140"/>
      <c r="I24" s="141"/>
      <c r="J24" s="68"/>
    </row>
    <row r="25" spans="1:11" s="86" customFormat="1" ht="15.75" x14ac:dyDescent="0.25">
      <c r="A25" s="26"/>
      <c r="B25" s="26"/>
      <c r="C25" s="26"/>
      <c r="D25" s="26"/>
      <c r="E25" s="26"/>
      <c r="F25" s="205"/>
      <c r="G25" s="205"/>
      <c r="H25" s="209"/>
      <c r="I25" s="209"/>
      <c r="J25" s="1"/>
    </row>
    <row r="26" spans="1:11" s="86" customFormat="1" ht="15.75" x14ac:dyDescent="0.25">
      <c r="A26" s="242" t="s">
        <v>171</v>
      </c>
      <c r="B26" s="210"/>
      <c r="C26" s="210"/>
      <c r="D26" s="210"/>
      <c r="E26" s="40"/>
      <c r="F26" s="150"/>
      <c r="G26" s="150"/>
      <c r="H26" s="150"/>
      <c r="I26" s="150"/>
      <c r="J26" s="1" t="s">
        <v>167</v>
      </c>
    </row>
    <row r="27" spans="1:11" s="86" customFormat="1" ht="15.75" x14ac:dyDescent="0.25">
      <c r="A27" s="147"/>
      <c r="B27" s="148"/>
      <c r="C27" s="149"/>
      <c r="D27" s="149"/>
      <c r="E27" s="26"/>
      <c r="F27" s="150"/>
      <c r="G27" s="150"/>
      <c r="H27" s="150"/>
      <c r="I27" s="150"/>
      <c r="J27" s="1" t="s">
        <v>168</v>
      </c>
    </row>
    <row r="28" spans="1:11" s="86" customFormat="1" ht="15.75" thickBot="1" x14ac:dyDescent="0.3">
      <c r="A28" s="243" t="s">
        <v>164</v>
      </c>
      <c r="B28" s="206"/>
      <c r="C28" s="99"/>
      <c r="D28" s="126"/>
      <c r="E28" s="126"/>
      <c r="F28" s="126"/>
      <c r="G28" s="213" t="s">
        <v>165</v>
      </c>
      <c r="H28" s="214"/>
      <c r="I28" s="215"/>
    </row>
    <row r="29" spans="1:11" s="86" customFormat="1" ht="30.75" thickBot="1" x14ac:dyDescent="0.3">
      <c r="A29" s="244" t="s">
        <v>1</v>
      </c>
      <c r="B29" s="279" t="s">
        <v>58</v>
      </c>
      <c r="C29" s="279"/>
      <c r="D29" s="245" t="s">
        <v>87</v>
      </c>
      <c r="E29" s="245" t="s">
        <v>88</v>
      </c>
      <c r="F29" s="246" t="s">
        <v>89</v>
      </c>
      <c r="G29" s="247" t="s">
        <v>90</v>
      </c>
      <c r="H29" s="248" t="s">
        <v>91</v>
      </c>
      <c r="I29" s="189" t="s">
        <v>142</v>
      </c>
    </row>
    <row r="30" spans="1:11" s="86" customFormat="1" ht="15" x14ac:dyDescent="0.25">
      <c r="A30" s="131">
        <v>8742</v>
      </c>
      <c r="B30" s="254" t="s">
        <v>169</v>
      </c>
      <c r="C30" s="254"/>
      <c r="D30" s="127">
        <v>52500</v>
      </c>
      <c r="E30" s="128">
        <v>1.98</v>
      </c>
      <c r="F30" s="129">
        <f t="shared" ref="F30:F33" si="0">(D30/100)*E30</f>
        <v>1039.5</v>
      </c>
      <c r="G30" s="130" t="str">
        <f>IF(ISERROR(E30*$K$33), "",E30*$K$33)</f>
        <v/>
      </c>
      <c r="H30" s="130" t="str">
        <f t="shared" ref="H30:H33" si="1">IF(ISERROR(D30/100*G30),"",D30/100*G30)</f>
        <v/>
      </c>
      <c r="I30" s="132" t="str">
        <f>IF(ISERROR(E30*$K$34),"",E30*$K$34)</f>
        <v/>
      </c>
      <c r="J30" s="1" t="e">
        <f t="shared" ref="J30:J33" si="2">D30/100*I30</f>
        <v>#VALUE!</v>
      </c>
      <c r="K30" s="93" t="s">
        <v>95</v>
      </c>
    </row>
    <row r="31" spans="1:11" s="86" customFormat="1" ht="15" x14ac:dyDescent="0.25">
      <c r="A31" s="131"/>
      <c r="B31" s="255"/>
      <c r="C31" s="255"/>
      <c r="D31" s="127"/>
      <c r="E31" s="128"/>
      <c r="F31" s="129">
        <f t="shared" si="0"/>
        <v>0</v>
      </c>
      <c r="G31" s="130" t="str">
        <f>IF(ISERROR(E31*$K$33), "",E31*$K$33)</f>
        <v/>
      </c>
      <c r="H31" s="130" t="str">
        <f t="shared" si="1"/>
        <v/>
      </c>
      <c r="I31" s="132" t="str">
        <f>IF(ISERROR(E31*$K$34),"",E31*$K$34)</f>
        <v/>
      </c>
      <c r="J31" s="1" t="e">
        <f t="shared" si="2"/>
        <v>#VALUE!</v>
      </c>
      <c r="K31" s="93" t="s">
        <v>96</v>
      </c>
    </row>
    <row r="32" spans="1:11" s="86" customFormat="1" ht="15" x14ac:dyDescent="0.25">
      <c r="A32" s="131"/>
      <c r="B32" s="255"/>
      <c r="C32" s="255"/>
      <c r="D32" s="127"/>
      <c r="E32" s="128"/>
      <c r="F32" s="129">
        <f t="shared" si="0"/>
        <v>0</v>
      </c>
      <c r="G32" s="130" t="str">
        <f>IF(ISERROR(E32*$K$33), "",E32*$K$33)</f>
        <v/>
      </c>
      <c r="H32" s="130" t="str">
        <f t="shared" si="1"/>
        <v/>
      </c>
      <c r="I32" s="132" t="str">
        <f>IF(ISERROR(E32*$K$34),"",E32*$K$34)</f>
        <v/>
      </c>
      <c r="J32" s="1" t="e">
        <f t="shared" si="2"/>
        <v>#VALUE!</v>
      </c>
    </row>
    <row r="33" spans="1:11" s="86" customFormat="1" ht="15" x14ac:dyDescent="0.25">
      <c r="A33" s="131"/>
      <c r="B33" s="254"/>
      <c r="C33" s="254"/>
      <c r="D33" s="127"/>
      <c r="E33" s="128"/>
      <c r="F33" s="129">
        <f t="shared" si="0"/>
        <v>0</v>
      </c>
      <c r="G33" s="130" t="str">
        <f>IF(ISERROR(E33*$K$33), "",E33*$K$33)</f>
        <v/>
      </c>
      <c r="H33" s="130" t="str">
        <f t="shared" si="1"/>
        <v/>
      </c>
      <c r="I33" s="132" t="str">
        <f>IF(ISERROR(E33*$K$34),"",E33*$K$34)</f>
        <v/>
      </c>
      <c r="J33" s="1" t="e">
        <f t="shared" si="2"/>
        <v>#VALUE!</v>
      </c>
      <c r="K33" s="94" t="e">
        <f>E39/E38</f>
        <v>#DIV/0!</v>
      </c>
    </row>
    <row r="34" spans="1:11" s="86" customFormat="1" ht="15" x14ac:dyDescent="0.25">
      <c r="A34" s="131"/>
      <c r="B34" s="124"/>
      <c r="C34" s="124"/>
      <c r="D34" s="127"/>
      <c r="E34" s="128"/>
      <c r="F34" s="129"/>
      <c r="G34" s="130"/>
      <c r="H34" s="130"/>
      <c r="I34" s="132"/>
      <c r="J34" s="217" t="e">
        <f>SUM(J30:J33)+E42</f>
        <v>#VALUE!</v>
      </c>
      <c r="K34" s="216" t="e">
        <f>(E43-E42)/E38</f>
        <v>#DIV/0!</v>
      </c>
    </row>
    <row r="35" spans="1:11" s="188" customFormat="1" ht="45.75" customHeight="1" thickBot="1" x14ac:dyDescent="0.25">
      <c r="A35" s="276" t="s">
        <v>172</v>
      </c>
      <c r="B35" s="277"/>
      <c r="C35" s="277"/>
      <c r="D35" s="277"/>
      <c r="E35" s="277"/>
      <c r="F35" s="277"/>
      <c r="G35" s="277"/>
      <c r="H35" s="277"/>
      <c r="I35" s="278"/>
      <c r="J35" s="187"/>
    </row>
    <row r="36" spans="1:11" s="86" customFormat="1" ht="16.5" thickBot="1" x14ac:dyDescent="0.3">
      <c r="A36" s="147"/>
      <c r="B36" s="148"/>
      <c r="C36" s="149"/>
      <c r="D36" s="149"/>
      <c r="E36" s="149"/>
      <c r="F36" s="149"/>
      <c r="G36" s="149"/>
      <c r="H36" s="150"/>
      <c r="I36" s="149"/>
    </row>
    <row r="37" spans="1:11" s="86" customFormat="1" ht="15.75" customHeight="1" thickBot="1" x14ac:dyDescent="0.3">
      <c r="A37" s="273" t="s">
        <v>137</v>
      </c>
      <c r="B37" s="274"/>
      <c r="C37" s="274"/>
      <c r="D37" s="274"/>
      <c r="E37" s="274"/>
      <c r="F37" s="274"/>
      <c r="G37" s="274"/>
      <c r="H37" s="274"/>
      <c r="I37" s="275"/>
    </row>
    <row r="38" spans="1:11" s="86" customFormat="1" ht="15.75" customHeight="1" x14ac:dyDescent="0.25">
      <c r="A38" s="131"/>
      <c r="B38" s="102" t="s">
        <v>92</v>
      </c>
      <c r="C38" s="102">
        <f>C28</f>
        <v>0</v>
      </c>
      <c r="D38" s="102" t="s">
        <v>89</v>
      </c>
      <c r="E38" s="107"/>
      <c r="F38" s="105"/>
      <c r="G38" s="105"/>
      <c r="H38" s="105"/>
      <c r="I38" s="166"/>
      <c r="K38" s="87"/>
    </row>
    <row r="39" spans="1:11" s="86" customFormat="1" ht="15.75" customHeight="1" x14ac:dyDescent="0.25">
      <c r="A39" s="131"/>
      <c r="B39" s="102" t="s">
        <v>65</v>
      </c>
      <c r="C39" s="102"/>
      <c r="D39" s="102"/>
      <c r="E39" s="107">
        <f>E43-SUM(E40:E42)</f>
        <v>0</v>
      </c>
      <c r="F39" s="167"/>
      <c r="G39" s="167"/>
      <c r="H39" s="105"/>
      <c r="I39" s="166"/>
      <c r="K39" s="87"/>
    </row>
    <row r="40" spans="1:11" s="86" customFormat="1" ht="15.75" customHeight="1" x14ac:dyDescent="0.25">
      <c r="A40" s="131"/>
      <c r="B40" s="102" t="s">
        <v>78</v>
      </c>
      <c r="C40" s="102"/>
      <c r="D40" s="102"/>
      <c r="E40" s="107"/>
      <c r="F40" s="167"/>
      <c r="G40" s="108" t="s">
        <v>96</v>
      </c>
      <c r="H40" s="105"/>
      <c r="I40" s="166"/>
      <c r="K40" s="87"/>
    </row>
    <row r="41" spans="1:11" s="86" customFormat="1" ht="15.75" customHeight="1" x14ac:dyDescent="0.25">
      <c r="A41" s="131"/>
      <c r="B41" s="102" t="s">
        <v>174</v>
      </c>
      <c r="C41" s="102"/>
      <c r="D41" s="102"/>
      <c r="E41" s="107"/>
      <c r="F41" s="167"/>
      <c r="G41" s="108" t="s">
        <v>96</v>
      </c>
      <c r="H41" s="105"/>
      <c r="I41" s="166"/>
      <c r="K41" s="87"/>
    </row>
    <row r="42" spans="1:11" s="86" customFormat="1" ht="15.75" customHeight="1" x14ac:dyDescent="0.25">
      <c r="A42" s="131"/>
      <c r="B42" s="102" t="s">
        <v>175</v>
      </c>
      <c r="C42" s="102"/>
      <c r="D42" s="102"/>
      <c r="E42" s="107"/>
      <c r="F42" s="167"/>
      <c r="G42" s="108" t="s">
        <v>96</v>
      </c>
      <c r="H42" s="105"/>
      <c r="I42" s="166"/>
      <c r="K42" s="87"/>
    </row>
    <row r="43" spans="1:11" s="86" customFormat="1" ht="15.75" customHeight="1" x14ac:dyDescent="0.25">
      <c r="A43" s="131"/>
      <c r="B43" s="190" t="s">
        <v>94</v>
      </c>
      <c r="C43" s="102"/>
      <c r="D43" s="102"/>
      <c r="E43" s="107"/>
      <c r="F43" s="167" t="e">
        <f>IF(J34-E43&gt;5,"ERROR","")</f>
        <v>#VALUE!</v>
      </c>
      <c r="G43" s="167" t="e">
        <f>IF(J34-E43&lt;-5,"ERROR","")</f>
        <v>#VALUE!</v>
      </c>
      <c r="H43" s="105"/>
      <c r="I43" s="166"/>
      <c r="K43" s="87"/>
    </row>
    <row r="44" spans="1:11" s="86" customFormat="1" ht="15.75" customHeight="1" x14ac:dyDescent="0.25">
      <c r="A44" s="168"/>
      <c r="B44" s="169" t="s">
        <v>76</v>
      </c>
      <c r="C44" s="102"/>
      <c r="D44" s="102"/>
      <c r="E44" s="107"/>
      <c r="F44" s="108"/>
      <c r="G44" s="110"/>
      <c r="H44" s="105"/>
      <c r="I44" s="166"/>
      <c r="K44" s="87"/>
    </row>
    <row r="45" spans="1:11" s="86" customFormat="1" ht="15.75" customHeight="1" x14ac:dyDescent="0.25">
      <c r="A45" s="131"/>
      <c r="B45" s="102" t="s">
        <v>104</v>
      </c>
      <c r="C45" s="102"/>
      <c r="D45" s="125" t="s">
        <v>108</v>
      </c>
      <c r="E45" s="113" t="s">
        <v>109</v>
      </c>
      <c r="F45" s="108"/>
      <c r="G45" s="110"/>
      <c r="H45" s="105"/>
      <c r="I45" s="166"/>
      <c r="K45" s="87"/>
    </row>
    <row r="46" spans="1:11" s="86" customFormat="1" ht="15" x14ac:dyDescent="0.25">
      <c r="A46" s="131"/>
      <c r="B46" s="102" t="s">
        <v>105</v>
      </c>
      <c r="C46" s="102"/>
      <c r="D46" s="65"/>
      <c r="E46" s="114"/>
      <c r="F46" s="108"/>
      <c r="G46" s="110"/>
      <c r="H46" s="105"/>
      <c r="I46" s="166"/>
      <c r="K46" s="87"/>
    </row>
    <row r="47" spans="1:11" s="86" customFormat="1" ht="15" x14ac:dyDescent="0.25">
      <c r="A47" s="131"/>
      <c r="B47" s="102" t="s">
        <v>106</v>
      </c>
      <c r="C47" s="102"/>
      <c r="D47" s="65"/>
      <c r="E47" s="114"/>
      <c r="F47" s="108"/>
      <c r="G47" s="110"/>
      <c r="H47" s="105"/>
      <c r="I47" s="166"/>
      <c r="K47" s="87"/>
    </row>
    <row r="48" spans="1:11" s="86" customFormat="1" ht="15.75" thickBot="1" x14ac:dyDescent="0.3">
      <c r="A48" s="133"/>
      <c r="B48" s="170" t="s">
        <v>157</v>
      </c>
      <c r="C48" s="170"/>
      <c r="D48" s="171"/>
      <c r="E48" s="172"/>
      <c r="F48" s="173"/>
      <c r="G48" s="174"/>
      <c r="H48" s="175"/>
      <c r="I48" s="176"/>
      <c r="K48" s="87"/>
    </row>
    <row r="49" spans="1:11" s="86" customFormat="1" ht="13.5" thickBot="1" x14ac:dyDescent="0.25">
      <c r="B49" s="25"/>
      <c r="H49" s="39"/>
    </row>
    <row r="50" spans="1:11" s="86" customFormat="1" ht="16.5" thickBot="1" x14ac:dyDescent="0.3">
      <c r="A50" s="273" t="s">
        <v>160</v>
      </c>
      <c r="B50" s="274"/>
      <c r="C50" s="274"/>
      <c r="D50" s="274"/>
      <c r="E50" s="274"/>
      <c r="F50" s="274"/>
      <c r="G50" s="274"/>
      <c r="H50" s="274"/>
      <c r="I50" s="275"/>
    </row>
    <row r="51" spans="1:11" s="86" customFormat="1" ht="12" customHeight="1" x14ac:dyDescent="0.25">
      <c r="A51" s="201"/>
      <c r="B51" s="143"/>
      <c r="C51" s="143"/>
      <c r="D51" s="143"/>
      <c r="E51" s="143"/>
      <c r="F51" s="143"/>
      <c r="G51" s="143"/>
      <c r="H51" s="143"/>
      <c r="I51" s="153"/>
      <c r="J51" s="1" t="s">
        <v>167</v>
      </c>
    </row>
    <row r="52" spans="1:11" s="86" customFormat="1" x14ac:dyDescent="0.2">
      <c r="A52" s="249" t="s">
        <v>159</v>
      </c>
      <c r="B52" s="178"/>
      <c r="C52" s="178"/>
      <c r="D52" s="178"/>
      <c r="E52" s="178"/>
      <c r="F52" s="178"/>
      <c r="G52" s="178"/>
      <c r="H52" s="178"/>
      <c r="I52" s="179"/>
      <c r="J52" s="1" t="s">
        <v>168</v>
      </c>
    </row>
    <row r="53" spans="1:11" s="86" customFormat="1" ht="7.5" customHeight="1" x14ac:dyDescent="0.2">
      <c r="A53" s="202"/>
      <c r="B53" s="178"/>
      <c r="C53" s="178"/>
      <c r="D53" s="178"/>
      <c r="E53" s="178"/>
      <c r="F53" s="178"/>
      <c r="G53" s="178"/>
      <c r="H53" s="178"/>
      <c r="I53" s="179"/>
    </row>
    <row r="54" spans="1:11" s="86" customFormat="1" ht="12.75" customHeight="1" x14ac:dyDescent="0.25">
      <c r="A54" s="252"/>
      <c r="B54" s="102" t="s">
        <v>173</v>
      </c>
      <c r="C54" s="26"/>
      <c r="D54" s="26"/>
      <c r="E54" s="26"/>
      <c r="F54" s="26"/>
      <c r="G54" s="26"/>
      <c r="H54" s="180"/>
      <c r="I54" s="181"/>
    </row>
    <row r="55" spans="1:11" s="86" customFormat="1" ht="7.5" customHeight="1" x14ac:dyDescent="0.25">
      <c r="A55" s="182"/>
      <c r="B55" s="102"/>
      <c r="C55" s="26"/>
      <c r="D55" s="26"/>
      <c r="E55" s="26"/>
      <c r="F55" s="26"/>
      <c r="G55" s="26"/>
      <c r="H55" s="180"/>
      <c r="I55" s="181"/>
    </row>
    <row r="56" spans="1:11" s="86" customFormat="1" ht="15.75" x14ac:dyDescent="0.25">
      <c r="A56" s="252"/>
      <c r="B56" s="102" t="s">
        <v>166</v>
      </c>
      <c r="C56" s="26"/>
      <c r="D56" s="26"/>
      <c r="E56" s="26"/>
      <c r="F56" s="26"/>
      <c r="G56" s="26"/>
      <c r="H56" s="180"/>
      <c r="I56" s="181"/>
    </row>
    <row r="57" spans="1:11" s="86" customFormat="1" ht="7.5" customHeight="1" x14ac:dyDescent="0.25">
      <c r="A57" s="177"/>
      <c r="B57" s="102"/>
      <c r="C57" s="26"/>
      <c r="D57" s="26"/>
      <c r="E57" s="26"/>
      <c r="F57" s="26"/>
      <c r="G57" s="26"/>
      <c r="H57" s="180"/>
      <c r="I57" s="181"/>
    </row>
    <row r="58" spans="1:11" ht="15.75" x14ac:dyDescent="0.25">
      <c r="A58" s="252"/>
      <c r="B58" s="102" t="s">
        <v>156</v>
      </c>
      <c r="C58" s="26"/>
      <c r="D58" s="26"/>
      <c r="E58" s="26"/>
      <c r="F58" s="26"/>
      <c r="G58" s="26"/>
      <c r="H58" s="180"/>
      <c r="I58" s="181"/>
    </row>
    <row r="59" spans="1:11" s="86" customFormat="1" ht="7.5" customHeight="1" x14ac:dyDescent="0.25">
      <c r="A59" s="177"/>
      <c r="B59" s="102"/>
      <c r="C59" s="26"/>
      <c r="D59" s="26"/>
      <c r="E59" s="26"/>
      <c r="F59" s="26"/>
      <c r="G59" s="26"/>
      <c r="H59" s="180"/>
      <c r="I59" s="181"/>
    </row>
    <row r="60" spans="1:11" ht="15.75" x14ac:dyDescent="0.25">
      <c r="A60" s="252"/>
      <c r="B60" s="102" t="s">
        <v>163</v>
      </c>
      <c r="C60" s="26"/>
      <c r="D60" s="26"/>
      <c r="E60" s="26"/>
      <c r="F60" s="26"/>
      <c r="G60" s="26"/>
      <c r="H60" s="180"/>
      <c r="I60" s="181"/>
    </row>
    <row r="61" spans="1:11" ht="13.5" thickBot="1" x14ac:dyDescent="0.25">
      <c r="A61" s="183"/>
      <c r="B61" s="184"/>
      <c r="C61" s="154"/>
      <c r="D61" s="154"/>
      <c r="E61" s="154"/>
      <c r="F61" s="154"/>
      <c r="G61" s="154"/>
      <c r="H61" s="185"/>
      <c r="I61" s="186"/>
    </row>
    <row r="62" spans="1:11" ht="14.45" hidden="1" customHeight="1" outlineLevel="1" x14ac:dyDescent="0.25">
      <c r="A62" s="42" t="s">
        <v>0</v>
      </c>
      <c r="B62" s="43"/>
      <c r="D62" s="44"/>
      <c r="E62" s="44"/>
      <c r="F62" s="44"/>
      <c r="G62" s="43"/>
      <c r="H62" s="43"/>
      <c r="I62" s="45"/>
      <c r="K62" s="16"/>
    </row>
    <row r="63" spans="1:11" ht="14.45" hidden="1" customHeight="1" outlineLevel="1" x14ac:dyDescent="0.25">
      <c r="A63" s="76" t="s">
        <v>1</v>
      </c>
      <c r="B63" s="258" t="s">
        <v>58</v>
      </c>
      <c r="C63" s="258"/>
      <c r="D63" s="76" t="s">
        <v>87</v>
      </c>
      <c r="E63" s="76" t="s">
        <v>88</v>
      </c>
      <c r="F63" s="77" t="s">
        <v>89</v>
      </c>
      <c r="G63" s="78" t="s">
        <v>90</v>
      </c>
      <c r="H63" s="79" t="s">
        <v>91</v>
      </c>
      <c r="I63" s="78" t="s">
        <v>97</v>
      </c>
      <c r="K63" s="16"/>
    </row>
    <row r="64" spans="1:11" ht="14.45" hidden="1" customHeight="1" outlineLevel="1" x14ac:dyDescent="0.25">
      <c r="A64" s="46"/>
      <c r="B64" s="254"/>
      <c r="C64" s="254"/>
      <c r="D64" s="47"/>
      <c r="E64" s="56"/>
      <c r="F64" s="48">
        <f t="shared" ref="F64:F70" si="3">(D64/100)*E64</f>
        <v>0</v>
      </c>
      <c r="G64" s="55" t="str">
        <f>IF(ISERROR(E64*$K$70), "",E64*$K$70)</f>
        <v/>
      </c>
      <c r="H64" s="55" t="str">
        <f t="shared" ref="H64:H70" si="4">IF(ISERROR(D64/100*G64),"",D64/100*G64)</f>
        <v/>
      </c>
      <c r="I64" s="55" t="str">
        <f>IF(ISERROR(E64*$K$71),"",E64*$K$71)</f>
        <v/>
      </c>
      <c r="J64" s="67" t="e">
        <f>D64/100*I64</f>
        <v>#VALUE!</v>
      </c>
      <c r="K64" s="22" t="s">
        <v>95</v>
      </c>
    </row>
    <row r="65" spans="1:27" ht="14.45" hidden="1" customHeight="1" outlineLevel="1" x14ac:dyDescent="0.25">
      <c r="A65" s="46"/>
      <c r="B65" s="255"/>
      <c r="C65" s="255"/>
      <c r="D65" s="47"/>
      <c r="E65" s="56"/>
      <c r="F65" s="48">
        <f t="shared" si="3"/>
        <v>0</v>
      </c>
      <c r="G65" s="55" t="str">
        <f t="shared" ref="G65:G70" si="5">IF(ISERROR(E65*$K$70), "",E65*$K$70)</f>
        <v/>
      </c>
      <c r="H65" s="55" t="str">
        <f t="shared" si="4"/>
        <v/>
      </c>
      <c r="I65" s="55" t="str">
        <f t="shared" ref="I65:I70" si="6">IF(ISERROR(E65*$K$71),"",E65*$K$71)</f>
        <v/>
      </c>
      <c r="J65" s="67" t="e">
        <f t="shared" ref="J65:J70" si="7">D65/100*I65</f>
        <v>#VALUE!</v>
      </c>
      <c r="K65" s="22" t="s">
        <v>96</v>
      </c>
      <c r="N65" s="24" t="s">
        <v>62</v>
      </c>
      <c r="T65" s="24"/>
      <c r="AA65" s="24" t="s">
        <v>63</v>
      </c>
    </row>
    <row r="66" spans="1:27" ht="14.45" hidden="1" customHeight="1" outlineLevel="1" x14ac:dyDescent="0.25">
      <c r="A66" s="46"/>
      <c r="B66" s="254"/>
      <c r="C66" s="254"/>
      <c r="D66" s="47"/>
      <c r="E66" s="56"/>
      <c r="F66" s="48">
        <f t="shared" si="3"/>
        <v>0</v>
      </c>
      <c r="G66" s="55" t="str">
        <f t="shared" si="5"/>
        <v/>
      </c>
      <c r="H66" s="55" t="str">
        <f t="shared" si="4"/>
        <v/>
      </c>
      <c r="I66" s="55" t="str">
        <f t="shared" si="6"/>
        <v/>
      </c>
      <c r="J66" s="67" t="e">
        <f t="shared" si="7"/>
        <v>#VALUE!</v>
      </c>
      <c r="K66" s="16"/>
      <c r="N66" s="24"/>
      <c r="T66" s="24"/>
      <c r="AA66" s="24"/>
    </row>
    <row r="67" spans="1:27" ht="14.45" hidden="1" customHeight="1" outlineLevel="1" x14ac:dyDescent="0.25">
      <c r="A67" s="46"/>
      <c r="B67" s="255"/>
      <c r="C67" s="255"/>
      <c r="D67" s="47"/>
      <c r="E67" s="56"/>
      <c r="F67" s="48">
        <f t="shared" si="3"/>
        <v>0</v>
      </c>
      <c r="G67" s="55" t="str">
        <f t="shared" si="5"/>
        <v/>
      </c>
      <c r="H67" s="55" t="str">
        <f t="shared" si="4"/>
        <v/>
      </c>
      <c r="I67" s="55" t="str">
        <f t="shared" si="6"/>
        <v/>
      </c>
      <c r="J67" s="67" t="e">
        <f t="shared" si="7"/>
        <v>#VALUE!</v>
      </c>
      <c r="K67" s="16"/>
      <c r="N67" s="24"/>
      <c r="T67" s="24"/>
      <c r="AA67" s="24"/>
    </row>
    <row r="68" spans="1:27" ht="15.75" hidden="1" outlineLevel="1" x14ac:dyDescent="0.25">
      <c r="A68" s="46"/>
      <c r="B68" s="254"/>
      <c r="C68" s="254"/>
      <c r="D68" s="47"/>
      <c r="E68" s="56"/>
      <c r="F68" s="48">
        <f t="shared" si="3"/>
        <v>0</v>
      </c>
      <c r="G68" s="55" t="str">
        <f t="shared" si="5"/>
        <v/>
      </c>
      <c r="H68" s="55" t="str">
        <f t="shared" si="4"/>
        <v/>
      </c>
      <c r="I68" s="55" t="str">
        <f t="shared" si="6"/>
        <v/>
      </c>
      <c r="J68" s="67" t="e">
        <f t="shared" si="7"/>
        <v>#VALUE!</v>
      </c>
      <c r="K68" s="16"/>
      <c r="N68" s="24"/>
      <c r="T68" s="24"/>
      <c r="AA68" s="24"/>
    </row>
    <row r="69" spans="1:27" ht="14.45" hidden="1" customHeight="1" outlineLevel="1" x14ac:dyDescent="0.25">
      <c r="A69" s="46"/>
      <c r="B69" s="255"/>
      <c r="C69" s="255"/>
      <c r="D69" s="47"/>
      <c r="E69" s="56"/>
      <c r="F69" s="48">
        <f t="shared" si="3"/>
        <v>0</v>
      </c>
      <c r="G69" s="55" t="str">
        <f t="shared" si="5"/>
        <v/>
      </c>
      <c r="H69" s="55" t="str">
        <f t="shared" si="4"/>
        <v/>
      </c>
      <c r="I69" s="55" t="str">
        <f t="shared" si="6"/>
        <v/>
      </c>
      <c r="J69" s="67" t="e">
        <f t="shared" si="7"/>
        <v>#VALUE!</v>
      </c>
      <c r="N69" s="24"/>
      <c r="T69" s="24"/>
      <c r="AA69" s="24"/>
    </row>
    <row r="70" spans="1:27" ht="14.45" hidden="1" customHeight="1" outlineLevel="1" x14ac:dyDescent="0.25">
      <c r="A70" s="46"/>
      <c r="B70" s="254"/>
      <c r="C70" s="254"/>
      <c r="D70" s="47"/>
      <c r="E70" s="56"/>
      <c r="F70" s="48">
        <f t="shared" si="3"/>
        <v>0</v>
      </c>
      <c r="G70" s="55" t="str">
        <f t="shared" si="5"/>
        <v/>
      </c>
      <c r="H70" s="55" t="str">
        <f t="shared" si="4"/>
        <v/>
      </c>
      <c r="I70" s="55" t="str">
        <f t="shared" si="6"/>
        <v/>
      </c>
      <c r="J70" s="67" t="e">
        <f t="shared" si="7"/>
        <v>#VALUE!</v>
      </c>
      <c r="K70" s="23" t="e">
        <f>E72/E71</f>
        <v>#DIV/0!</v>
      </c>
      <c r="N70" s="24"/>
      <c r="T70" s="24"/>
      <c r="AA70" s="24"/>
    </row>
    <row r="71" spans="1:27" ht="14.45" hidden="1" customHeight="1" outlineLevel="1" x14ac:dyDescent="0.25">
      <c r="A71" s="46"/>
      <c r="B71" s="46" t="s">
        <v>92</v>
      </c>
      <c r="C71" s="46">
        <f>B62</f>
        <v>0</v>
      </c>
      <c r="D71" s="46" t="s">
        <v>89</v>
      </c>
      <c r="E71" s="51"/>
      <c r="F71" s="49"/>
      <c r="G71" s="49"/>
      <c r="H71" s="49"/>
      <c r="I71" s="48"/>
      <c r="J71" s="82" t="e">
        <f>SUM(J64:J70)+E75</f>
        <v>#VALUE!</v>
      </c>
      <c r="K71" s="23" t="e">
        <f>(E76-E75)/E71</f>
        <v>#DIV/0!</v>
      </c>
      <c r="M71" s="24" t="s">
        <v>60</v>
      </c>
      <c r="N71" s="24"/>
      <c r="T71" s="24"/>
      <c r="AA71" s="24"/>
    </row>
    <row r="72" spans="1:27" ht="14.45" hidden="1" customHeight="1" outlineLevel="1" x14ac:dyDescent="0.25">
      <c r="A72" s="46"/>
      <c r="B72" s="46" t="s">
        <v>65</v>
      </c>
      <c r="C72" s="46"/>
      <c r="D72" s="46"/>
      <c r="E72" s="51">
        <f>E76-SUM(E73:E75)</f>
        <v>0</v>
      </c>
      <c r="F72" s="27"/>
      <c r="G72" s="27"/>
      <c r="H72" s="49"/>
      <c r="I72" s="48"/>
      <c r="K72" s="16"/>
      <c r="L72" s="24" t="s">
        <v>61</v>
      </c>
      <c r="M72" s="24"/>
      <c r="N72" s="24"/>
      <c r="T72" s="24"/>
      <c r="AA72" s="24"/>
    </row>
    <row r="73" spans="1:27" ht="14.45" hidden="1" customHeight="1" outlineLevel="1" x14ac:dyDescent="0.25">
      <c r="A73" s="46"/>
      <c r="B73" s="46" t="s">
        <v>78</v>
      </c>
      <c r="C73" s="46"/>
      <c r="D73" s="46"/>
      <c r="E73" s="51"/>
      <c r="F73" s="27"/>
      <c r="G73" s="52" t="s">
        <v>96</v>
      </c>
      <c r="H73" s="49"/>
      <c r="I73" s="48"/>
      <c r="K73" s="16"/>
      <c r="L73" s="24"/>
      <c r="M73" s="24"/>
      <c r="N73" s="24"/>
      <c r="T73" s="24"/>
      <c r="AA73" s="24"/>
    </row>
    <row r="74" spans="1:27" ht="14.45" hidden="1" customHeight="1" outlineLevel="1" x14ac:dyDescent="0.25">
      <c r="A74" s="46"/>
      <c r="B74" s="46" t="s">
        <v>79</v>
      </c>
      <c r="C74" s="46"/>
      <c r="D74" s="46"/>
      <c r="E74" s="51"/>
      <c r="F74" s="27"/>
      <c r="G74" s="52" t="s">
        <v>96</v>
      </c>
      <c r="H74" s="49"/>
      <c r="I74" s="48"/>
      <c r="K74" s="16"/>
      <c r="L74" s="24"/>
      <c r="M74" s="24"/>
      <c r="N74" s="24"/>
      <c r="T74" s="24"/>
      <c r="AA74" s="24"/>
    </row>
    <row r="75" spans="1:27" ht="14.45" hidden="1" customHeight="1" outlineLevel="1" x14ac:dyDescent="0.25">
      <c r="A75" s="46"/>
      <c r="B75" s="46" t="s">
        <v>93</v>
      </c>
      <c r="C75" s="46"/>
      <c r="D75" s="46"/>
      <c r="E75" s="51"/>
      <c r="F75" s="27"/>
      <c r="G75" s="52" t="s">
        <v>96</v>
      </c>
      <c r="H75" s="49"/>
      <c r="I75" s="48"/>
      <c r="K75" s="16"/>
      <c r="L75" s="24"/>
      <c r="N75" s="24"/>
      <c r="T75" s="24"/>
      <c r="AA75" s="24"/>
    </row>
    <row r="76" spans="1:27" ht="14.45" hidden="1" customHeight="1" outlineLevel="1" x14ac:dyDescent="0.25">
      <c r="A76" s="46"/>
      <c r="B76" s="46" t="s">
        <v>94</v>
      </c>
      <c r="C76" s="46"/>
      <c r="D76" s="46"/>
      <c r="E76" s="51"/>
      <c r="F76" s="27" t="e">
        <f>IF(J71-E76&gt;5,"ERROR","")</f>
        <v>#VALUE!</v>
      </c>
      <c r="G76" s="27" t="e">
        <f>IF(J71-E76&lt;-5,"ERROR","")</f>
        <v>#VALUE!</v>
      </c>
      <c r="H76" s="49"/>
      <c r="I76" s="48"/>
      <c r="K76" s="16"/>
      <c r="N76" s="24"/>
      <c r="T76" s="24"/>
      <c r="AA76" s="24"/>
    </row>
    <row r="77" spans="1:27" ht="14.45" hidden="1" customHeight="1" outlineLevel="1" x14ac:dyDescent="0.25">
      <c r="A77" s="27"/>
      <c r="B77" s="53" t="s">
        <v>76</v>
      </c>
      <c r="C77" s="46"/>
      <c r="D77" s="46"/>
      <c r="E77" s="51"/>
      <c r="F77" s="52"/>
      <c r="G77" s="54"/>
      <c r="H77" s="49"/>
      <c r="I77" s="48"/>
      <c r="K77" s="16"/>
      <c r="N77" s="24"/>
      <c r="T77" s="24"/>
      <c r="AA77" s="24"/>
    </row>
    <row r="78" spans="1:27" ht="14.45" hidden="1" customHeight="1" outlineLevel="1" x14ac:dyDescent="0.25">
      <c r="A78" s="46"/>
      <c r="B78" s="46" t="s">
        <v>104</v>
      </c>
      <c r="C78" s="46"/>
      <c r="D78" s="50" t="s">
        <v>108</v>
      </c>
      <c r="E78" s="57" t="s">
        <v>109</v>
      </c>
      <c r="F78" s="52"/>
      <c r="G78" s="54"/>
      <c r="H78" s="49"/>
      <c r="I78" s="48"/>
      <c r="K78" s="16"/>
      <c r="N78" s="24"/>
      <c r="T78" s="24"/>
      <c r="AA78" s="24"/>
    </row>
    <row r="79" spans="1:27" ht="14.45" hidden="1" customHeight="1" outlineLevel="1" x14ac:dyDescent="0.25">
      <c r="A79" s="46"/>
      <c r="B79" s="46" t="s">
        <v>105</v>
      </c>
      <c r="C79" s="46"/>
      <c r="D79" s="65"/>
      <c r="E79" s="66"/>
      <c r="F79" s="52"/>
      <c r="G79" s="54"/>
      <c r="H79" s="49"/>
      <c r="I79" s="48"/>
      <c r="K79" s="16"/>
      <c r="N79" s="24"/>
      <c r="T79" s="24"/>
      <c r="AA79" s="24"/>
    </row>
    <row r="80" spans="1:27" ht="14.45" hidden="1" customHeight="1" outlineLevel="1" x14ac:dyDescent="0.25">
      <c r="A80" s="46"/>
      <c r="B80" s="46" t="s">
        <v>106</v>
      </c>
      <c r="C80" s="46"/>
      <c r="D80" s="65"/>
      <c r="E80" s="66"/>
      <c r="F80" s="52"/>
      <c r="G80" s="54"/>
      <c r="H80" s="49"/>
      <c r="I80" s="48"/>
      <c r="K80" s="16"/>
      <c r="N80" s="24"/>
      <c r="T80" s="24"/>
      <c r="AA80" s="24"/>
    </row>
    <row r="81" spans="1:27" ht="14.45" hidden="1" customHeight="1" outlineLevel="1" x14ac:dyDescent="0.25">
      <c r="A81" s="46"/>
      <c r="B81" s="46" t="s">
        <v>107</v>
      </c>
      <c r="C81" s="46"/>
      <c r="D81" s="65"/>
      <c r="E81" s="66"/>
      <c r="F81" s="52"/>
      <c r="G81" s="54"/>
      <c r="H81" s="49"/>
      <c r="I81" s="48"/>
      <c r="K81" s="16"/>
      <c r="N81" s="24"/>
      <c r="T81" s="24"/>
      <c r="AA81" s="24"/>
    </row>
    <row r="82" spans="1:27" ht="14.45" customHeight="1" collapsed="1" x14ac:dyDescent="0.25">
      <c r="A82" s="58"/>
      <c r="B82" s="59"/>
      <c r="C82" s="5"/>
      <c r="D82" s="60"/>
      <c r="E82" s="60"/>
      <c r="F82" s="60"/>
      <c r="G82" s="59"/>
      <c r="H82" s="59"/>
      <c r="I82" s="61"/>
      <c r="K82" s="16"/>
      <c r="N82" s="24"/>
      <c r="T82" s="24"/>
      <c r="AA82" s="24"/>
    </row>
    <row r="83" spans="1:27" ht="14.45" hidden="1" customHeight="1" outlineLevel="1" x14ac:dyDescent="0.25">
      <c r="A83" s="42" t="s">
        <v>0</v>
      </c>
      <c r="B83" s="43"/>
      <c r="D83" s="80"/>
      <c r="E83" s="80"/>
      <c r="F83" s="80"/>
      <c r="G83" s="81"/>
      <c r="H83" s="81"/>
      <c r="I83" s="78"/>
      <c r="K83" s="16"/>
      <c r="N83" s="24"/>
      <c r="T83" s="24"/>
      <c r="AA83" s="24"/>
    </row>
    <row r="84" spans="1:27" ht="14.45" hidden="1" customHeight="1" outlineLevel="1" x14ac:dyDescent="0.25">
      <c r="A84" s="76" t="s">
        <v>1</v>
      </c>
      <c r="B84" s="258" t="s">
        <v>58</v>
      </c>
      <c r="C84" s="258"/>
      <c r="D84" s="76" t="s">
        <v>87</v>
      </c>
      <c r="E84" s="76" t="s">
        <v>88</v>
      </c>
      <c r="F84" s="77" t="s">
        <v>89</v>
      </c>
      <c r="G84" s="78" t="s">
        <v>90</v>
      </c>
      <c r="H84" s="79" t="s">
        <v>91</v>
      </c>
      <c r="I84" s="78" t="s">
        <v>97</v>
      </c>
      <c r="K84" s="16"/>
      <c r="N84" s="24"/>
      <c r="T84" s="24"/>
      <c r="AA84" s="24"/>
    </row>
    <row r="85" spans="1:27" ht="14.45" hidden="1" customHeight="1" outlineLevel="1" x14ac:dyDescent="0.25">
      <c r="A85" s="46"/>
      <c r="B85" s="254"/>
      <c r="C85" s="254"/>
      <c r="D85" s="47"/>
      <c r="E85" s="56"/>
      <c r="F85" s="48">
        <f t="shared" ref="F85:F91" si="8">(D85/100)*E85</f>
        <v>0</v>
      </c>
      <c r="G85" s="55" t="str">
        <f>IF(ISERROR(E85*$K$91), "",E85*$K$91)</f>
        <v/>
      </c>
      <c r="H85" s="55" t="str">
        <f t="shared" ref="H85:H91" si="9">IF(ISERROR(D85/100*G85),"",D85/100*G85)</f>
        <v/>
      </c>
      <c r="I85" s="55" t="str">
        <f>IF(ISERROR(E85*$K$92),"",E85*$K$92)</f>
        <v/>
      </c>
      <c r="J85" s="67" t="e">
        <f>D85/100*I85</f>
        <v>#VALUE!</v>
      </c>
      <c r="K85" s="22" t="s">
        <v>95</v>
      </c>
      <c r="N85" s="24"/>
      <c r="T85" s="24"/>
      <c r="AA85" s="24"/>
    </row>
    <row r="86" spans="1:27" ht="14.45" hidden="1" customHeight="1" outlineLevel="1" x14ac:dyDescent="0.25">
      <c r="A86" s="46"/>
      <c r="B86" s="255"/>
      <c r="C86" s="255"/>
      <c r="D86" s="47"/>
      <c r="E86" s="56"/>
      <c r="F86" s="48">
        <f t="shared" si="8"/>
        <v>0</v>
      </c>
      <c r="G86" s="55" t="str">
        <f t="shared" ref="G86:G91" si="10">IF(ISERROR(E86*$K$91), "",E86*$K$91)</f>
        <v/>
      </c>
      <c r="H86" s="55" t="str">
        <f t="shared" si="9"/>
        <v/>
      </c>
      <c r="I86" s="55" t="str">
        <f t="shared" ref="I86:I91" si="11">IF(ISERROR(E86*$K$92),"",E86*$K$92)</f>
        <v/>
      </c>
      <c r="J86" s="67" t="e">
        <f t="shared" ref="J86:J91" si="12">D86/100*I86</f>
        <v>#VALUE!</v>
      </c>
      <c r="K86" s="22" t="s">
        <v>96</v>
      </c>
      <c r="N86" s="24"/>
      <c r="T86" s="24"/>
      <c r="AA86" s="24"/>
    </row>
    <row r="87" spans="1:27" ht="14.45" hidden="1" customHeight="1" outlineLevel="1" x14ac:dyDescent="0.25">
      <c r="A87" s="46"/>
      <c r="B87" s="254"/>
      <c r="C87" s="254"/>
      <c r="D87" s="47"/>
      <c r="E87" s="56"/>
      <c r="F87" s="48">
        <f t="shared" si="8"/>
        <v>0</v>
      </c>
      <c r="G87" s="55" t="str">
        <f t="shared" si="10"/>
        <v/>
      </c>
      <c r="H87" s="55" t="str">
        <f t="shared" si="9"/>
        <v/>
      </c>
      <c r="I87" s="55" t="str">
        <f t="shared" si="11"/>
        <v/>
      </c>
      <c r="J87" s="67" t="e">
        <f t="shared" si="12"/>
        <v>#VALUE!</v>
      </c>
      <c r="K87" s="16"/>
      <c r="N87" s="24"/>
      <c r="T87" s="24"/>
      <c r="AA87" s="24"/>
    </row>
    <row r="88" spans="1:27" ht="14.45" hidden="1" customHeight="1" outlineLevel="1" x14ac:dyDescent="0.25">
      <c r="A88" s="46"/>
      <c r="B88" s="255"/>
      <c r="C88" s="255"/>
      <c r="D88" s="47"/>
      <c r="E88" s="56"/>
      <c r="F88" s="48">
        <f t="shared" si="8"/>
        <v>0</v>
      </c>
      <c r="G88" s="55" t="str">
        <f t="shared" si="10"/>
        <v/>
      </c>
      <c r="H88" s="55" t="str">
        <f t="shared" si="9"/>
        <v/>
      </c>
      <c r="I88" s="55" t="str">
        <f t="shared" si="11"/>
        <v/>
      </c>
      <c r="J88" s="67" t="e">
        <f t="shared" si="12"/>
        <v>#VALUE!</v>
      </c>
      <c r="K88" s="16"/>
      <c r="N88" s="24"/>
      <c r="T88" s="24"/>
      <c r="AA88" s="24"/>
    </row>
    <row r="89" spans="1:27" ht="15.75" hidden="1" outlineLevel="1" x14ac:dyDescent="0.25">
      <c r="A89" s="46"/>
      <c r="B89" s="254"/>
      <c r="C89" s="254"/>
      <c r="D89" s="47"/>
      <c r="E89" s="56"/>
      <c r="F89" s="48">
        <f t="shared" si="8"/>
        <v>0</v>
      </c>
      <c r="G89" s="55" t="str">
        <f t="shared" si="10"/>
        <v/>
      </c>
      <c r="H89" s="55" t="str">
        <f t="shared" si="9"/>
        <v/>
      </c>
      <c r="I89" s="55" t="str">
        <f t="shared" si="11"/>
        <v/>
      </c>
      <c r="J89" s="67" t="e">
        <f t="shared" si="12"/>
        <v>#VALUE!</v>
      </c>
      <c r="K89" s="16"/>
      <c r="N89" s="24"/>
      <c r="T89" s="24"/>
      <c r="AA89" s="24"/>
    </row>
    <row r="90" spans="1:27" ht="14.45" hidden="1" customHeight="1" outlineLevel="1" x14ac:dyDescent="0.25">
      <c r="A90" s="46"/>
      <c r="B90" s="255"/>
      <c r="C90" s="255"/>
      <c r="D90" s="47"/>
      <c r="E90" s="56"/>
      <c r="F90" s="48">
        <f t="shared" si="8"/>
        <v>0</v>
      </c>
      <c r="G90" s="55" t="str">
        <f t="shared" si="10"/>
        <v/>
      </c>
      <c r="H90" s="55" t="str">
        <f t="shared" si="9"/>
        <v/>
      </c>
      <c r="I90" s="55" t="str">
        <f t="shared" si="11"/>
        <v/>
      </c>
      <c r="J90" s="67" t="e">
        <f t="shared" si="12"/>
        <v>#VALUE!</v>
      </c>
      <c r="N90" s="24"/>
      <c r="T90" s="24"/>
      <c r="AA90" s="24"/>
    </row>
    <row r="91" spans="1:27" ht="14.45" hidden="1" customHeight="1" outlineLevel="1" x14ac:dyDescent="0.25">
      <c r="A91" s="46"/>
      <c r="B91" s="254"/>
      <c r="C91" s="254"/>
      <c r="D91" s="47"/>
      <c r="E91" s="56"/>
      <c r="F91" s="48">
        <f t="shared" si="8"/>
        <v>0</v>
      </c>
      <c r="G91" s="55" t="str">
        <f t="shared" si="10"/>
        <v/>
      </c>
      <c r="H91" s="55" t="str">
        <f t="shared" si="9"/>
        <v/>
      </c>
      <c r="I91" s="55" t="str">
        <f t="shared" si="11"/>
        <v/>
      </c>
      <c r="J91" s="67" t="e">
        <f t="shared" si="12"/>
        <v>#VALUE!</v>
      </c>
      <c r="K91" s="23" t="e">
        <f>E93/E92</f>
        <v>#DIV/0!</v>
      </c>
      <c r="N91" s="24"/>
      <c r="T91" s="24"/>
      <c r="AA91" s="24"/>
    </row>
    <row r="92" spans="1:27" ht="14.45" hidden="1" customHeight="1" outlineLevel="1" x14ac:dyDescent="0.25">
      <c r="A92" s="46"/>
      <c r="B92" s="46" t="s">
        <v>92</v>
      </c>
      <c r="C92" s="46">
        <f>B83</f>
        <v>0</v>
      </c>
      <c r="D92" s="46" t="s">
        <v>89</v>
      </c>
      <c r="E92" s="51"/>
      <c r="F92" s="49"/>
      <c r="G92" s="49"/>
      <c r="H92" s="49"/>
      <c r="I92" s="48"/>
      <c r="J92" s="82" t="e">
        <f>SUM(J85:J91)+E96</f>
        <v>#VALUE!</v>
      </c>
      <c r="K92" s="23" t="e">
        <f>(E97-E96)/E92</f>
        <v>#DIV/0!</v>
      </c>
      <c r="M92" s="24" t="s">
        <v>60</v>
      </c>
      <c r="N92" s="24"/>
      <c r="T92" s="24"/>
      <c r="AA92" s="24"/>
    </row>
    <row r="93" spans="1:27" ht="15.75" hidden="1" outlineLevel="1" x14ac:dyDescent="0.25">
      <c r="A93" s="46"/>
      <c r="B93" s="46" t="s">
        <v>65</v>
      </c>
      <c r="C93" s="46"/>
      <c r="D93" s="46"/>
      <c r="E93" s="51">
        <f>E97-SUM(E94:E96)</f>
        <v>0</v>
      </c>
      <c r="F93" s="27"/>
      <c r="G93" s="27"/>
      <c r="H93" s="49"/>
      <c r="I93" s="48"/>
      <c r="K93" s="16"/>
      <c r="L93" s="24" t="s">
        <v>61</v>
      </c>
      <c r="M93" s="24"/>
      <c r="N93" s="24"/>
      <c r="T93" s="24"/>
      <c r="AA93" s="24"/>
    </row>
    <row r="94" spans="1:27" ht="15.75" hidden="1" outlineLevel="1" x14ac:dyDescent="0.25">
      <c r="A94" s="46"/>
      <c r="B94" s="46" t="s">
        <v>78</v>
      </c>
      <c r="C94" s="46"/>
      <c r="D94" s="46"/>
      <c r="E94" s="51"/>
      <c r="F94" s="27"/>
      <c r="G94" s="52" t="s">
        <v>96</v>
      </c>
      <c r="H94" s="49"/>
      <c r="I94" s="48"/>
      <c r="K94" s="16"/>
      <c r="L94" s="24"/>
      <c r="M94" s="24"/>
      <c r="N94" s="24"/>
      <c r="T94" s="24"/>
      <c r="AA94" s="24"/>
    </row>
    <row r="95" spans="1:27" ht="15.75" hidden="1" outlineLevel="1" x14ac:dyDescent="0.25">
      <c r="A95" s="46"/>
      <c r="B95" s="46" t="s">
        <v>79</v>
      </c>
      <c r="C95" s="46"/>
      <c r="D95" s="46"/>
      <c r="E95" s="51"/>
      <c r="F95" s="27"/>
      <c r="G95" s="52" t="s">
        <v>96</v>
      </c>
      <c r="H95" s="49"/>
      <c r="I95" s="48"/>
      <c r="K95" s="16"/>
      <c r="L95" s="24"/>
      <c r="M95" s="24"/>
      <c r="N95" s="24"/>
      <c r="T95" s="24"/>
      <c r="AA95" s="24"/>
    </row>
    <row r="96" spans="1:27" ht="15.75" hidden="1" outlineLevel="1" x14ac:dyDescent="0.25">
      <c r="A96" s="46"/>
      <c r="B96" s="46" t="s">
        <v>93</v>
      </c>
      <c r="C96" s="46"/>
      <c r="D96" s="46"/>
      <c r="E96" s="51"/>
      <c r="F96" s="27"/>
      <c r="G96" s="52" t="s">
        <v>96</v>
      </c>
      <c r="H96" s="49"/>
      <c r="I96" s="48"/>
      <c r="K96" s="16"/>
      <c r="L96" s="24"/>
      <c r="N96" s="24"/>
      <c r="T96" s="24"/>
      <c r="AA96" s="24"/>
    </row>
    <row r="97" spans="1:27" ht="15.75" hidden="1" outlineLevel="1" x14ac:dyDescent="0.25">
      <c r="A97" s="46"/>
      <c r="B97" s="46" t="s">
        <v>94</v>
      </c>
      <c r="C97" s="46"/>
      <c r="D97" s="46"/>
      <c r="E97" s="51"/>
      <c r="F97" s="27" t="e">
        <f>IF(J92-E97&gt;5,"ERROR","")</f>
        <v>#VALUE!</v>
      </c>
      <c r="G97" s="27" t="e">
        <f>IF(J92-E97&lt;-5,"ERROR","")</f>
        <v>#VALUE!</v>
      </c>
      <c r="H97" s="49"/>
      <c r="I97" s="48"/>
      <c r="K97" s="16"/>
      <c r="N97" s="24"/>
      <c r="T97" s="24"/>
      <c r="AA97" s="24"/>
    </row>
    <row r="98" spans="1:27" ht="15.75" hidden="1" outlineLevel="1" x14ac:dyDescent="0.25">
      <c r="A98" s="27"/>
      <c r="B98" s="53" t="s">
        <v>76</v>
      </c>
      <c r="C98" s="46"/>
      <c r="D98" s="46"/>
      <c r="E98" s="51"/>
      <c r="F98" s="52"/>
      <c r="G98" s="54"/>
      <c r="H98" s="49"/>
      <c r="I98" s="48"/>
      <c r="K98" s="16"/>
      <c r="N98" s="24"/>
      <c r="T98" s="24"/>
      <c r="AA98" s="24"/>
    </row>
    <row r="99" spans="1:27" ht="15.75" hidden="1" outlineLevel="1" x14ac:dyDescent="0.25">
      <c r="A99" s="46"/>
      <c r="B99" s="46" t="s">
        <v>104</v>
      </c>
      <c r="C99" s="46"/>
      <c r="D99" s="50" t="s">
        <v>108</v>
      </c>
      <c r="E99" s="57" t="s">
        <v>109</v>
      </c>
      <c r="F99" s="52"/>
      <c r="G99" s="54"/>
      <c r="H99" s="49"/>
      <c r="I99" s="48"/>
      <c r="K99" s="16"/>
      <c r="N99" s="24"/>
      <c r="T99" s="24"/>
      <c r="AA99" s="24"/>
    </row>
    <row r="100" spans="1:27" ht="15.75" hidden="1" outlineLevel="1" x14ac:dyDescent="0.25">
      <c r="A100" s="46"/>
      <c r="B100" s="46" t="s">
        <v>105</v>
      </c>
      <c r="C100" s="46"/>
      <c r="D100" s="65"/>
      <c r="E100" s="66"/>
      <c r="F100" s="52"/>
      <c r="G100" s="54"/>
      <c r="H100" s="49"/>
      <c r="I100" s="48"/>
      <c r="K100" s="16"/>
      <c r="N100" s="24"/>
      <c r="T100" s="24"/>
      <c r="AA100" s="24"/>
    </row>
    <row r="101" spans="1:27" ht="15.75" hidden="1" outlineLevel="1" x14ac:dyDescent="0.25">
      <c r="A101" s="46"/>
      <c r="B101" s="46" t="s">
        <v>106</v>
      </c>
      <c r="C101" s="46"/>
      <c r="D101" s="65"/>
      <c r="E101" s="66"/>
      <c r="F101" s="52"/>
      <c r="G101" s="54"/>
      <c r="H101" s="49"/>
      <c r="I101" s="48"/>
      <c r="K101" s="16"/>
      <c r="N101" s="24"/>
      <c r="T101" s="24"/>
      <c r="AA101" s="24"/>
    </row>
    <row r="102" spans="1:27" ht="15.75" hidden="1" outlineLevel="1" x14ac:dyDescent="0.25">
      <c r="A102" s="46"/>
      <c r="B102" s="46" t="s">
        <v>107</v>
      </c>
      <c r="C102" s="46"/>
      <c r="D102" s="65"/>
      <c r="E102" s="66"/>
      <c r="F102" s="52"/>
      <c r="G102" s="54"/>
      <c r="H102" s="49"/>
      <c r="I102" s="48"/>
      <c r="K102" s="16"/>
      <c r="N102" s="24"/>
      <c r="T102" s="24"/>
      <c r="AA102" s="24"/>
    </row>
    <row r="103" spans="1:27" ht="15.75" collapsed="1" x14ac:dyDescent="0.25">
      <c r="A103" s="58"/>
      <c r="B103" s="59"/>
      <c r="C103" s="5"/>
      <c r="D103" s="60"/>
      <c r="E103" s="60"/>
      <c r="F103" s="60"/>
      <c r="G103" s="59"/>
      <c r="H103" s="59"/>
      <c r="I103" s="61"/>
      <c r="K103" s="16"/>
      <c r="N103" s="24"/>
      <c r="T103" s="24"/>
      <c r="AA103" s="24"/>
    </row>
    <row r="104" spans="1:27" ht="15.75" hidden="1" outlineLevel="1" x14ac:dyDescent="0.25">
      <c r="A104" s="42" t="s">
        <v>0</v>
      </c>
      <c r="B104" s="43"/>
      <c r="D104" s="44"/>
      <c r="E104" s="44"/>
      <c r="F104" s="44"/>
      <c r="G104" s="43"/>
      <c r="H104" s="43"/>
      <c r="I104" s="45"/>
      <c r="K104" s="16"/>
      <c r="N104" s="24"/>
      <c r="T104" s="24"/>
      <c r="AA104" s="24"/>
    </row>
    <row r="105" spans="1:27" ht="30" hidden="1" outlineLevel="1" x14ac:dyDescent="0.25">
      <c r="A105" s="76" t="s">
        <v>1</v>
      </c>
      <c r="B105" s="258" t="s">
        <v>58</v>
      </c>
      <c r="C105" s="258"/>
      <c r="D105" s="76" t="s">
        <v>87</v>
      </c>
      <c r="E105" s="76" t="s">
        <v>88</v>
      </c>
      <c r="F105" s="77" t="s">
        <v>89</v>
      </c>
      <c r="G105" s="78" t="s">
        <v>90</v>
      </c>
      <c r="H105" s="79" t="s">
        <v>91</v>
      </c>
      <c r="I105" s="78" t="s">
        <v>97</v>
      </c>
      <c r="K105" s="16"/>
      <c r="N105" s="24"/>
      <c r="T105" s="24"/>
      <c r="AA105" s="24"/>
    </row>
    <row r="106" spans="1:27" ht="15.75" hidden="1" outlineLevel="1" x14ac:dyDescent="0.25">
      <c r="A106" s="46"/>
      <c r="B106" s="254"/>
      <c r="C106" s="254"/>
      <c r="D106" s="47"/>
      <c r="E106" s="56"/>
      <c r="F106" s="48">
        <f t="shared" ref="F106:F112" si="13">(D106/100)*E106</f>
        <v>0</v>
      </c>
      <c r="G106" s="55" t="str">
        <f>IF(ISERROR(E106*$K$112), "",E106*$K$112)</f>
        <v/>
      </c>
      <c r="H106" s="55" t="str">
        <f t="shared" ref="H106:H112" si="14">IF(ISERROR(D106/100*G106),"",D106/100*G106)</f>
        <v/>
      </c>
      <c r="I106" s="55" t="str">
        <f>IF(ISERROR(E106*$K$113),"",E106*$K$113)</f>
        <v/>
      </c>
      <c r="J106" s="67" t="e">
        <f>D106/100*I106</f>
        <v>#VALUE!</v>
      </c>
      <c r="K106" s="22" t="s">
        <v>95</v>
      </c>
      <c r="N106" s="24"/>
      <c r="T106" s="24"/>
      <c r="AA106" s="24"/>
    </row>
    <row r="107" spans="1:27" ht="15.75" hidden="1" outlineLevel="1" x14ac:dyDescent="0.25">
      <c r="A107" s="46"/>
      <c r="B107" s="255"/>
      <c r="C107" s="255"/>
      <c r="D107" s="47"/>
      <c r="E107" s="56"/>
      <c r="F107" s="48">
        <f t="shared" si="13"/>
        <v>0</v>
      </c>
      <c r="G107" s="55" t="str">
        <f t="shared" ref="G107:G112" si="15">IF(ISERROR(E107*$K$112), "",E107*$K$112)</f>
        <v/>
      </c>
      <c r="H107" s="55" t="str">
        <f t="shared" si="14"/>
        <v/>
      </c>
      <c r="I107" s="55" t="str">
        <f t="shared" ref="I107:I112" si="16">IF(ISERROR(E107*$K$113),"",E107*$K$113)</f>
        <v/>
      </c>
      <c r="J107" s="67" t="e">
        <f t="shared" ref="J107:J112" si="17">D107/100*I107</f>
        <v>#VALUE!</v>
      </c>
      <c r="K107" s="22" t="s">
        <v>96</v>
      </c>
      <c r="N107" s="24"/>
      <c r="T107" s="24"/>
      <c r="AA107" s="24"/>
    </row>
    <row r="108" spans="1:27" ht="15" hidden="1" outlineLevel="1" x14ac:dyDescent="0.25">
      <c r="A108" s="46"/>
      <c r="B108" s="254"/>
      <c r="C108" s="254"/>
      <c r="D108" s="47"/>
      <c r="E108" s="56"/>
      <c r="F108" s="48">
        <f t="shared" si="13"/>
        <v>0</v>
      </c>
      <c r="G108" s="55" t="str">
        <f t="shared" si="15"/>
        <v/>
      </c>
      <c r="H108" s="55" t="str">
        <f t="shared" si="14"/>
        <v/>
      </c>
      <c r="I108" s="55" t="str">
        <f t="shared" si="16"/>
        <v/>
      </c>
      <c r="J108" s="67" t="e">
        <f t="shared" si="17"/>
        <v>#VALUE!</v>
      </c>
      <c r="K108" s="16"/>
    </row>
    <row r="109" spans="1:27" ht="14.25" hidden="1" customHeight="1" outlineLevel="1" x14ac:dyDescent="0.25">
      <c r="A109" s="46"/>
      <c r="B109" s="255"/>
      <c r="C109" s="255"/>
      <c r="D109" s="47"/>
      <c r="E109" s="56"/>
      <c r="F109" s="48">
        <f t="shared" si="13"/>
        <v>0</v>
      </c>
      <c r="G109" s="55" t="str">
        <f t="shared" si="15"/>
        <v/>
      </c>
      <c r="H109" s="55" t="str">
        <f t="shared" si="14"/>
        <v/>
      </c>
      <c r="I109" s="55" t="str">
        <f t="shared" si="16"/>
        <v/>
      </c>
      <c r="J109" s="67" t="e">
        <f t="shared" si="17"/>
        <v>#VALUE!</v>
      </c>
      <c r="K109" s="16"/>
    </row>
    <row r="110" spans="1:27" ht="15" hidden="1" outlineLevel="1" x14ac:dyDescent="0.25">
      <c r="A110" s="46"/>
      <c r="B110" s="254"/>
      <c r="C110" s="254"/>
      <c r="D110" s="47"/>
      <c r="E110" s="56"/>
      <c r="F110" s="48">
        <f t="shared" si="13"/>
        <v>0</v>
      </c>
      <c r="G110" s="55" t="str">
        <f t="shared" si="15"/>
        <v/>
      </c>
      <c r="H110" s="55" t="str">
        <f t="shared" si="14"/>
        <v/>
      </c>
      <c r="I110" s="55" t="str">
        <f t="shared" si="16"/>
        <v/>
      </c>
      <c r="J110" s="67" t="e">
        <f t="shared" si="17"/>
        <v>#VALUE!</v>
      </c>
      <c r="K110" s="16"/>
    </row>
    <row r="111" spans="1:27" ht="15" hidden="1" outlineLevel="1" x14ac:dyDescent="0.25">
      <c r="A111" s="46"/>
      <c r="B111" s="255"/>
      <c r="C111" s="255"/>
      <c r="D111" s="47"/>
      <c r="E111" s="56"/>
      <c r="F111" s="48">
        <f t="shared" si="13"/>
        <v>0</v>
      </c>
      <c r="G111" s="55" t="str">
        <f t="shared" si="15"/>
        <v/>
      </c>
      <c r="H111" s="55" t="str">
        <f t="shared" si="14"/>
        <v/>
      </c>
      <c r="I111" s="55" t="str">
        <f t="shared" si="16"/>
        <v/>
      </c>
      <c r="J111" s="67" t="e">
        <f t="shared" si="17"/>
        <v>#VALUE!</v>
      </c>
    </row>
    <row r="112" spans="1:27" ht="15" hidden="1" outlineLevel="1" x14ac:dyDescent="0.25">
      <c r="A112" s="46"/>
      <c r="B112" s="254"/>
      <c r="C112" s="254"/>
      <c r="D112" s="47"/>
      <c r="E112" s="56"/>
      <c r="F112" s="48">
        <f t="shared" si="13"/>
        <v>0</v>
      </c>
      <c r="G112" s="55" t="str">
        <f t="shared" si="15"/>
        <v/>
      </c>
      <c r="H112" s="55" t="str">
        <f t="shared" si="14"/>
        <v/>
      </c>
      <c r="I112" s="55" t="str">
        <f t="shared" si="16"/>
        <v/>
      </c>
      <c r="J112" s="67" t="e">
        <f t="shared" si="17"/>
        <v>#VALUE!</v>
      </c>
      <c r="K112" s="23" t="e">
        <f>E114/E113</f>
        <v>#DIV/0!</v>
      </c>
    </row>
    <row r="113" spans="1:13" ht="15.75" hidden="1" outlineLevel="1" x14ac:dyDescent="0.25">
      <c r="A113" s="46"/>
      <c r="B113" s="46" t="s">
        <v>92</v>
      </c>
      <c r="C113" s="46">
        <f>B104</f>
        <v>0</v>
      </c>
      <c r="D113" s="46" t="s">
        <v>89</v>
      </c>
      <c r="E113" s="51"/>
      <c r="F113" s="49"/>
      <c r="G113" s="49"/>
      <c r="H113" s="49"/>
      <c r="I113" s="48"/>
      <c r="J113" s="82" t="e">
        <f>SUM(J106:J112)+E117</f>
        <v>#VALUE!</v>
      </c>
      <c r="K113" s="23" t="e">
        <f>(E118-E117)/E113</f>
        <v>#DIV/0!</v>
      </c>
      <c r="M113" s="24" t="s">
        <v>60</v>
      </c>
    </row>
    <row r="114" spans="1:13" ht="15.75" hidden="1" outlineLevel="1" x14ac:dyDescent="0.25">
      <c r="A114" s="46"/>
      <c r="B114" s="46" t="s">
        <v>65</v>
      </c>
      <c r="C114" s="46"/>
      <c r="D114" s="46"/>
      <c r="E114" s="51">
        <f>E118-SUM(E115:E117)</f>
        <v>0</v>
      </c>
      <c r="F114" s="27"/>
      <c r="G114" s="27"/>
      <c r="H114" s="49"/>
      <c r="I114" s="48"/>
      <c r="K114" s="16"/>
      <c r="L114" s="24" t="s">
        <v>61</v>
      </c>
      <c r="M114" s="24"/>
    </row>
    <row r="115" spans="1:13" ht="15.75" hidden="1" outlineLevel="1" x14ac:dyDescent="0.25">
      <c r="A115" s="46"/>
      <c r="B115" s="46" t="s">
        <v>78</v>
      </c>
      <c r="C115" s="46"/>
      <c r="D115" s="46"/>
      <c r="E115" s="51"/>
      <c r="F115" s="27"/>
      <c r="G115" s="52" t="s">
        <v>96</v>
      </c>
      <c r="H115" s="49"/>
      <c r="I115" s="48"/>
      <c r="K115" s="16"/>
      <c r="L115" s="24"/>
      <c r="M115" s="24"/>
    </row>
    <row r="116" spans="1:13" ht="15.75" hidden="1" outlineLevel="1" x14ac:dyDescent="0.25">
      <c r="A116" s="46"/>
      <c r="B116" s="46" t="s">
        <v>79</v>
      </c>
      <c r="C116" s="46"/>
      <c r="D116" s="46"/>
      <c r="E116" s="51"/>
      <c r="F116" s="27"/>
      <c r="G116" s="52" t="s">
        <v>96</v>
      </c>
      <c r="H116" s="49"/>
      <c r="I116" s="48"/>
      <c r="K116" s="16"/>
      <c r="L116" s="24"/>
      <c r="M116" s="24"/>
    </row>
    <row r="117" spans="1:13" ht="15.75" hidden="1" outlineLevel="1" x14ac:dyDescent="0.25">
      <c r="A117" s="46"/>
      <c r="B117" s="46" t="s">
        <v>93</v>
      </c>
      <c r="C117" s="46"/>
      <c r="D117" s="46"/>
      <c r="E117" s="51"/>
      <c r="F117" s="27"/>
      <c r="G117" s="52" t="s">
        <v>96</v>
      </c>
      <c r="H117" s="49"/>
      <c r="I117" s="48"/>
      <c r="K117" s="16"/>
      <c r="L117" s="24"/>
    </row>
    <row r="118" spans="1:13" ht="15" hidden="1" outlineLevel="1" x14ac:dyDescent="0.25">
      <c r="A118" s="46"/>
      <c r="B118" s="46" t="s">
        <v>94</v>
      </c>
      <c r="C118" s="46"/>
      <c r="D118" s="46"/>
      <c r="E118" s="51"/>
      <c r="F118" s="27" t="e">
        <f>IF(J113-E118&gt;5,"ERROR","")</f>
        <v>#VALUE!</v>
      </c>
      <c r="G118" s="27" t="e">
        <f>IF(J113-E118&lt;-5,"ERROR","")</f>
        <v>#VALUE!</v>
      </c>
      <c r="H118" s="49"/>
      <c r="I118" s="48"/>
      <c r="K118" s="16"/>
    </row>
    <row r="119" spans="1:13" ht="15" hidden="1" outlineLevel="1" x14ac:dyDescent="0.25">
      <c r="A119" s="27"/>
      <c r="B119" s="53" t="s">
        <v>76</v>
      </c>
      <c r="C119" s="46"/>
      <c r="D119" s="46"/>
      <c r="E119" s="51"/>
      <c r="F119" s="52"/>
      <c r="G119" s="54"/>
      <c r="H119" s="49"/>
      <c r="I119" s="48"/>
      <c r="K119" s="16"/>
    </row>
    <row r="120" spans="1:13" ht="15" hidden="1" outlineLevel="1" x14ac:dyDescent="0.25">
      <c r="A120" s="46"/>
      <c r="B120" s="46" t="s">
        <v>104</v>
      </c>
      <c r="C120" s="46"/>
      <c r="D120" s="50" t="s">
        <v>108</v>
      </c>
      <c r="E120" s="57" t="s">
        <v>109</v>
      </c>
      <c r="F120" s="52"/>
      <c r="G120" s="54"/>
      <c r="H120" s="49"/>
      <c r="I120" s="48"/>
      <c r="K120" s="16"/>
    </row>
    <row r="121" spans="1:13" ht="15" hidden="1" outlineLevel="1" x14ac:dyDescent="0.25">
      <c r="A121" s="46"/>
      <c r="B121" s="46" t="s">
        <v>105</v>
      </c>
      <c r="C121" s="46"/>
      <c r="D121" s="65"/>
      <c r="E121" s="66"/>
      <c r="F121" s="52"/>
      <c r="G121" s="54"/>
      <c r="H121" s="49"/>
      <c r="I121" s="48"/>
      <c r="K121" s="16"/>
    </row>
    <row r="122" spans="1:13" ht="15" hidden="1" outlineLevel="1" x14ac:dyDescent="0.25">
      <c r="A122" s="46"/>
      <c r="B122" s="46" t="s">
        <v>106</v>
      </c>
      <c r="C122" s="46"/>
      <c r="D122" s="65"/>
      <c r="E122" s="66"/>
      <c r="F122" s="52"/>
      <c r="G122" s="54"/>
      <c r="H122" s="49"/>
      <c r="I122" s="48"/>
      <c r="K122" s="16"/>
    </row>
    <row r="123" spans="1:13" ht="15" hidden="1" outlineLevel="1" x14ac:dyDescent="0.25">
      <c r="A123" s="46"/>
      <c r="B123" s="46" t="s">
        <v>107</v>
      </c>
      <c r="C123" s="46"/>
      <c r="D123" s="65"/>
      <c r="E123" s="66"/>
      <c r="F123" s="52"/>
      <c r="G123" s="54"/>
      <c r="H123" s="49"/>
      <c r="I123" s="48"/>
      <c r="K123" s="16"/>
    </row>
    <row r="124" spans="1:13" ht="15" collapsed="1" x14ac:dyDescent="0.25">
      <c r="A124" s="46"/>
      <c r="B124" s="46"/>
      <c r="C124" s="46"/>
      <c r="D124" s="46"/>
      <c r="E124" s="51"/>
      <c r="F124" s="52"/>
      <c r="G124" s="54"/>
      <c r="H124" s="49"/>
      <c r="I124" s="48"/>
      <c r="K124" s="16"/>
    </row>
    <row r="125" spans="1:13" ht="15" hidden="1" outlineLevel="1" collapsed="1" x14ac:dyDescent="0.25">
      <c r="A125" s="42" t="s">
        <v>0</v>
      </c>
      <c r="B125" s="43"/>
      <c r="D125" s="44"/>
      <c r="E125" s="44"/>
      <c r="F125" s="44"/>
      <c r="G125" s="43"/>
      <c r="H125" s="43"/>
      <c r="I125" s="45"/>
      <c r="K125" s="16"/>
    </row>
    <row r="126" spans="1:13" ht="30" hidden="1" outlineLevel="1" x14ac:dyDescent="0.25">
      <c r="A126" s="76" t="s">
        <v>1</v>
      </c>
      <c r="B126" s="258" t="s">
        <v>58</v>
      </c>
      <c r="C126" s="258"/>
      <c r="D126" s="76" t="s">
        <v>87</v>
      </c>
      <c r="E126" s="76" t="s">
        <v>88</v>
      </c>
      <c r="F126" s="77" t="s">
        <v>89</v>
      </c>
      <c r="G126" s="78" t="s">
        <v>90</v>
      </c>
      <c r="H126" s="79" t="s">
        <v>91</v>
      </c>
      <c r="I126" s="78" t="s">
        <v>97</v>
      </c>
      <c r="K126" s="16"/>
    </row>
    <row r="127" spans="1:13" ht="15" hidden="1" outlineLevel="1" x14ac:dyDescent="0.25">
      <c r="A127" s="46"/>
      <c r="B127" s="254"/>
      <c r="C127" s="254"/>
      <c r="D127" s="47"/>
      <c r="E127" s="56"/>
      <c r="F127" s="48">
        <f t="shared" ref="F127:F133" si="18">(D127/100)*E127</f>
        <v>0</v>
      </c>
      <c r="G127" s="55" t="str">
        <f>IF(ISERROR(E127*$K$133), "",E127*$K$133)</f>
        <v/>
      </c>
      <c r="H127" s="55" t="str">
        <f t="shared" ref="H127:H133" si="19">IF(ISERROR(D127/100*G127),"",D127/100*G127)</f>
        <v/>
      </c>
      <c r="I127" s="55" t="str">
        <f>IF(ISERROR(E127*$K$134),"",E127*$K$134)</f>
        <v/>
      </c>
      <c r="J127" s="67" t="e">
        <f>D127/100*I127</f>
        <v>#VALUE!</v>
      </c>
      <c r="K127" s="22" t="s">
        <v>95</v>
      </c>
    </row>
    <row r="128" spans="1:13" ht="15" hidden="1" outlineLevel="1" x14ac:dyDescent="0.25">
      <c r="A128" s="46"/>
      <c r="B128" s="255"/>
      <c r="C128" s="255"/>
      <c r="D128" s="47"/>
      <c r="E128" s="56"/>
      <c r="F128" s="48">
        <f t="shared" si="18"/>
        <v>0</v>
      </c>
      <c r="G128" s="55" t="str">
        <f t="shared" ref="G128:G133" si="20">IF(ISERROR(E128*$K$133), "",E128*$K$133)</f>
        <v/>
      </c>
      <c r="H128" s="55" t="str">
        <f t="shared" si="19"/>
        <v/>
      </c>
      <c r="I128" s="55" t="str">
        <f t="shared" ref="I128:I133" si="21">IF(ISERROR(E128*$K$134),"",E128*$K$134)</f>
        <v/>
      </c>
      <c r="J128" s="67" t="e">
        <f t="shared" ref="J128:J133" si="22">D128/100*I128</f>
        <v>#VALUE!</v>
      </c>
      <c r="K128" s="22" t="s">
        <v>96</v>
      </c>
    </row>
    <row r="129" spans="1:12" ht="15" hidden="1" outlineLevel="1" x14ac:dyDescent="0.25">
      <c r="A129" s="46"/>
      <c r="B129" s="254"/>
      <c r="C129" s="254"/>
      <c r="D129" s="47"/>
      <c r="E129" s="56"/>
      <c r="F129" s="48">
        <f t="shared" si="18"/>
        <v>0</v>
      </c>
      <c r="G129" s="55" t="str">
        <f t="shared" si="20"/>
        <v/>
      </c>
      <c r="H129" s="55" t="str">
        <f t="shared" si="19"/>
        <v/>
      </c>
      <c r="I129" s="55" t="str">
        <f t="shared" si="21"/>
        <v/>
      </c>
      <c r="J129" s="67" t="e">
        <f t="shared" si="22"/>
        <v>#VALUE!</v>
      </c>
      <c r="K129" s="16"/>
    </row>
    <row r="130" spans="1:12" ht="15" hidden="1" outlineLevel="1" x14ac:dyDescent="0.25">
      <c r="A130" s="46"/>
      <c r="B130" s="255"/>
      <c r="C130" s="255"/>
      <c r="D130" s="47"/>
      <c r="E130" s="56"/>
      <c r="F130" s="48">
        <f t="shared" si="18"/>
        <v>0</v>
      </c>
      <c r="G130" s="55" t="str">
        <f t="shared" si="20"/>
        <v/>
      </c>
      <c r="H130" s="55" t="str">
        <f t="shared" si="19"/>
        <v/>
      </c>
      <c r="I130" s="55" t="str">
        <f t="shared" si="21"/>
        <v/>
      </c>
      <c r="J130" s="67" t="e">
        <f t="shared" si="22"/>
        <v>#VALUE!</v>
      </c>
      <c r="K130" s="16"/>
    </row>
    <row r="131" spans="1:12" ht="15" hidden="1" outlineLevel="1" x14ac:dyDescent="0.25">
      <c r="A131" s="46"/>
      <c r="B131" s="254"/>
      <c r="C131" s="254"/>
      <c r="D131" s="47"/>
      <c r="E131" s="56"/>
      <c r="F131" s="48">
        <f t="shared" si="18"/>
        <v>0</v>
      </c>
      <c r="G131" s="55" t="str">
        <f t="shared" si="20"/>
        <v/>
      </c>
      <c r="H131" s="55" t="str">
        <f t="shared" si="19"/>
        <v/>
      </c>
      <c r="I131" s="55" t="str">
        <f t="shared" si="21"/>
        <v/>
      </c>
      <c r="J131" s="67" t="e">
        <f t="shared" si="22"/>
        <v>#VALUE!</v>
      </c>
      <c r="K131" s="16"/>
    </row>
    <row r="132" spans="1:12" ht="15" hidden="1" outlineLevel="1" x14ac:dyDescent="0.25">
      <c r="A132" s="46"/>
      <c r="B132" s="255"/>
      <c r="C132" s="255"/>
      <c r="D132" s="47"/>
      <c r="E132" s="56"/>
      <c r="F132" s="48">
        <f t="shared" si="18"/>
        <v>0</v>
      </c>
      <c r="G132" s="55" t="str">
        <f t="shared" si="20"/>
        <v/>
      </c>
      <c r="H132" s="55" t="str">
        <f t="shared" si="19"/>
        <v/>
      </c>
      <c r="I132" s="55" t="str">
        <f t="shared" si="21"/>
        <v/>
      </c>
      <c r="J132" s="67" t="e">
        <f t="shared" si="22"/>
        <v>#VALUE!</v>
      </c>
    </row>
    <row r="133" spans="1:12" ht="15" hidden="1" outlineLevel="1" x14ac:dyDescent="0.25">
      <c r="A133" s="46"/>
      <c r="B133" s="254"/>
      <c r="C133" s="254"/>
      <c r="D133" s="47"/>
      <c r="E133" s="56"/>
      <c r="F133" s="48">
        <f t="shared" si="18"/>
        <v>0</v>
      </c>
      <c r="G133" s="55" t="str">
        <f t="shared" si="20"/>
        <v/>
      </c>
      <c r="H133" s="55" t="str">
        <f t="shared" si="19"/>
        <v/>
      </c>
      <c r="I133" s="55" t="str">
        <f t="shared" si="21"/>
        <v/>
      </c>
      <c r="J133" s="67" t="e">
        <f t="shared" si="22"/>
        <v>#VALUE!</v>
      </c>
      <c r="K133" s="23" t="e">
        <f>E135/E134</f>
        <v>#DIV/0!</v>
      </c>
    </row>
    <row r="134" spans="1:12" ht="15" hidden="1" outlineLevel="1" x14ac:dyDescent="0.25">
      <c r="A134" s="46"/>
      <c r="B134" s="46" t="s">
        <v>92</v>
      </c>
      <c r="C134" s="46">
        <f>B125</f>
        <v>0</v>
      </c>
      <c r="D134" s="46" t="s">
        <v>89</v>
      </c>
      <c r="E134" s="51"/>
      <c r="F134" s="49"/>
      <c r="G134" s="49"/>
      <c r="H134" s="49"/>
      <c r="I134" s="48"/>
      <c r="J134" s="82" t="e">
        <f>SUM(J127:J133)+E138</f>
        <v>#VALUE!</v>
      </c>
      <c r="K134" s="23" t="e">
        <f>(E139-E138)/E134</f>
        <v>#DIV/0!</v>
      </c>
    </row>
    <row r="135" spans="1:12" ht="15.75" hidden="1" outlineLevel="1" x14ac:dyDescent="0.25">
      <c r="A135" s="46"/>
      <c r="B135" s="46" t="s">
        <v>65</v>
      </c>
      <c r="C135" s="46"/>
      <c r="D135" s="46"/>
      <c r="E135" s="51">
        <f>E139-SUM(E136:E138)</f>
        <v>0</v>
      </c>
      <c r="F135" s="27"/>
      <c r="G135" s="27"/>
      <c r="H135" s="49"/>
      <c r="I135" s="48"/>
      <c r="K135" s="16"/>
      <c r="L135" s="24" t="s">
        <v>61</v>
      </c>
    </row>
    <row r="136" spans="1:12" ht="15.75" hidden="1" outlineLevel="1" x14ac:dyDescent="0.25">
      <c r="A136" s="46"/>
      <c r="B136" s="46" t="s">
        <v>78</v>
      </c>
      <c r="C136" s="46"/>
      <c r="D136" s="46"/>
      <c r="E136" s="51"/>
      <c r="F136" s="27"/>
      <c r="G136" s="52" t="s">
        <v>96</v>
      </c>
      <c r="H136" s="49"/>
      <c r="I136" s="48"/>
      <c r="K136" s="16"/>
      <c r="L136" s="24"/>
    </row>
    <row r="137" spans="1:12" ht="15.75" hidden="1" outlineLevel="1" x14ac:dyDescent="0.25">
      <c r="A137" s="46"/>
      <c r="B137" s="46" t="s">
        <v>79</v>
      </c>
      <c r="C137" s="46"/>
      <c r="D137" s="46"/>
      <c r="E137" s="51"/>
      <c r="F137" s="27"/>
      <c r="G137" s="52" t="s">
        <v>96</v>
      </c>
      <c r="H137" s="49"/>
      <c r="I137" s="48"/>
      <c r="K137" s="16"/>
      <c r="L137" s="24"/>
    </row>
    <row r="138" spans="1:12" ht="15.75" hidden="1" outlineLevel="1" x14ac:dyDescent="0.25">
      <c r="A138" s="46"/>
      <c r="B138" s="46" t="s">
        <v>93</v>
      </c>
      <c r="C138" s="46"/>
      <c r="D138" s="46"/>
      <c r="E138" s="51"/>
      <c r="F138" s="27"/>
      <c r="G138" s="52" t="s">
        <v>96</v>
      </c>
      <c r="H138" s="49"/>
      <c r="I138" s="48"/>
      <c r="K138" s="16"/>
      <c r="L138" s="24"/>
    </row>
    <row r="139" spans="1:12" ht="15" hidden="1" outlineLevel="1" x14ac:dyDescent="0.25">
      <c r="A139" s="46"/>
      <c r="B139" s="46" t="s">
        <v>94</v>
      </c>
      <c r="C139" s="46"/>
      <c r="D139" s="46"/>
      <c r="E139" s="51"/>
      <c r="F139" s="27" t="e">
        <f>IF(J134-E139&gt;5,"ERROR","")</f>
        <v>#VALUE!</v>
      </c>
      <c r="G139" s="27" t="e">
        <f>IF(J134-E139&lt;-5,"ERROR","")</f>
        <v>#VALUE!</v>
      </c>
      <c r="H139" s="49"/>
      <c r="I139" s="48"/>
      <c r="K139" s="16"/>
    </row>
    <row r="140" spans="1:12" ht="15" hidden="1" outlineLevel="1" x14ac:dyDescent="0.25">
      <c r="A140" s="27"/>
      <c r="B140" s="53" t="s">
        <v>76</v>
      </c>
      <c r="C140" s="46"/>
      <c r="D140" s="46"/>
      <c r="E140" s="51"/>
      <c r="F140" s="52"/>
      <c r="G140" s="54"/>
      <c r="H140" s="49"/>
      <c r="I140" s="48"/>
      <c r="K140" s="16"/>
    </row>
    <row r="141" spans="1:12" ht="15" hidden="1" outlineLevel="1" x14ac:dyDescent="0.25">
      <c r="A141" s="46"/>
      <c r="B141" s="46" t="s">
        <v>104</v>
      </c>
      <c r="C141" s="46"/>
      <c r="D141" s="50" t="s">
        <v>108</v>
      </c>
      <c r="E141" s="57" t="s">
        <v>109</v>
      </c>
      <c r="F141" s="52"/>
      <c r="G141" s="54"/>
      <c r="H141" s="49"/>
      <c r="I141" s="48"/>
      <c r="K141" s="16"/>
    </row>
    <row r="142" spans="1:12" ht="15" hidden="1" outlineLevel="1" x14ac:dyDescent="0.25">
      <c r="A142" s="46"/>
      <c r="B142" s="46" t="s">
        <v>105</v>
      </c>
      <c r="C142" s="46"/>
      <c r="D142" s="65"/>
      <c r="E142" s="66"/>
      <c r="F142" s="52"/>
      <c r="G142" s="54"/>
      <c r="H142" s="49"/>
      <c r="I142" s="48"/>
      <c r="K142" s="16"/>
    </row>
    <row r="143" spans="1:12" ht="15" hidden="1" outlineLevel="1" x14ac:dyDescent="0.25">
      <c r="A143" s="46"/>
      <c r="B143" s="46" t="s">
        <v>106</v>
      </c>
      <c r="C143" s="46"/>
      <c r="D143" s="65"/>
      <c r="E143" s="66"/>
      <c r="F143" s="52"/>
      <c r="G143" s="54"/>
      <c r="H143" s="49"/>
      <c r="I143" s="48"/>
      <c r="K143" s="16"/>
    </row>
    <row r="144" spans="1:12" ht="15" hidden="1" outlineLevel="1" x14ac:dyDescent="0.25">
      <c r="A144" s="46"/>
      <c r="B144" s="46" t="s">
        <v>107</v>
      </c>
      <c r="C144" s="46"/>
      <c r="D144" s="65"/>
      <c r="E144" s="66"/>
      <c r="F144" s="52"/>
      <c r="G144" s="54"/>
      <c r="H144" s="49"/>
      <c r="I144" s="48"/>
      <c r="K144" s="16"/>
    </row>
    <row r="145" spans="1:12" ht="15" collapsed="1" x14ac:dyDescent="0.25">
      <c r="A145" s="58"/>
      <c r="B145" s="59"/>
      <c r="C145" s="5"/>
      <c r="D145" s="60"/>
      <c r="E145" s="60"/>
      <c r="F145" s="60"/>
      <c r="G145" s="59"/>
      <c r="H145" s="59"/>
      <c r="I145" s="61"/>
      <c r="K145" s="16"/>
    </row>
    <row r="146" spans="1:12" ht="15" hidden="1" outlineLevel="1" x14ac:dyDescent="0.25">
      <c r="A146" s="42" t="s">
        <v>0</v>
      </c>
      <c r="B146" s="43"/>
      <c r="D146" s="44"/>
      <c r="E146" s="44"/>
      <c r="F146" s="44"/>
      <c r="G146" s="43"/>
      <c r="H146" s="43"/>
      <c r="I146" s="45"/>
      <c r="K146" s="16"/>
    </row>
    <row r="147" spans="1:12" ht="30" hidden="1" outlineLevel="1" x14ac:dyDescent="0.25">
      <c r="A147" s="76" t="s">
        <v>1</v>
      </c>
      <c r="B147" s="258" t="s">
        <v>58</v>
      </c>
      <c r="C147" s="258"/>
      <c r="D147" s="76" t="s">
        <v>87</v>
      </c>
      <c r="E147" s="76" t="s">
        <v>88</v>
      </c>
      <c r="F147" s="77" t="s">
        <v>89</v>
      </c>
      <c r="G147" s="78" t="s">
        <v>90</v>
      </c>
      <c r="H147" s="79" t="s">
        <v>91</v>
      </c>
      <c r="I147" s="78" t="s">
        <v>97</v>
      </c>
      <c r="K147" s="16"/>
    </row>
    <row r="148" spans="1:12" ht="15" hidden="1" outlineLevel="1" x14ac:dyDescent="0.25">
      <c r="A148" s="46"/>
      <c r="B148" s="254"/>
      <c r="C148" s="254"/>
      <c r="D148" s="47"/>
      <c r="E148" s="56"/>
      <c r="F148" s="48">
        <f t="shared" ref="F148:F154" si="23">(D148/100)*E148</f>
        <v>0</v>
      </c>
      <c r="G148" s="55" t="str">
        <f>IF(ISERROR(E148*$K$154), "",E148*$K$154)</f>
        <v/>
      </c>
      <c r="H148" s="55" t="str">
        <f t="shared" ref="H148:H154" si="24">IF(ISERROR(D148/100*G148),"",D148/100*G148)</f>
        <v/>
      </c>
      <c r="I148" s="55" t="str">
        <f>IF(ISERROR(E148*$K$155),"",E148*$K$155)</f>
        <v/>
      </c>
      <c r="J148" s="67" t="e">
        <f>D148/100*I148</f>
        <v>#VALUE!</v>
      </c>
      <c r="K148" s="22" t="s">
        <v>95</v>
      </c>
    </row>
    <row r="149" spans="1:12" ht="15" hidden="1" outlineLevel="1" x14ac:dyDescent="0.25">
      <c r="A149" s="46"/>
      <c r="B149" s="255"/>
      <c r="C149" s="255"/>
      <c r="D149" s="47"/>
      <c r="E149" s="56"/>
      <c r="F149" s="48">
        <f t="shared" si="23"/>
        <v>0</v>
      </c>
      <c r="G149" s="55" t="str">
        <f t="shared" ref="G149:G154" si="25">IF(ISERROR(E149*$K$154), "",E149*$K$154)</f>
        <v/>
      </c>
      <c r="H149" s="55" t="str">
        <f t="shared" si="24"/>
        <v/>
      </c>
      <c r="I149" s="55" t="str">
        <f t="shared" ref="I149:I154" si="26">IF(ISERROR(E149*$K$155),"",E149*$K$155)</f>
        <v/>
      </c>
      <c r="J149" s="67" t="e">
        <f t="shared" ref="J149:J154" si="27">D149/100*I149</f>
        <v>#VALUE!</v>
      </c>
      <c r="K149" s="22" t="s">
        <v>96</v>
      </c>
    </row>
    <row r="150" spans="1:12" ht="15" hidden="1" outlineLevel="1" x14ac:dyDescent="0.25">
      <c r="A150" s="46"/>
      <c r="B150" s="254"/>
      <c r="C150" s="254"/>
      <c r="D150" s="47"/>
      <c r="E150" s="56"/>
      <c r="F150" s="48">
        <f t="shared" si="23"/>
        <v>0</v>
      </c>
      <c r="G150" s="55" t="str">
        <f t="shared" si="25"/>
        <v/>
      </c>
      <c r="H150" s="55" t="str">
        <f t="shared" si="24"/>
        <v/>
      </c>
      <c r="I150" s="55" t="str">
        <f t="shared" si="26"/>
        <v/>
      </c>
      <c r="J150" s="67" t="e">
        <f t="shared" si="27"/>
        <v>#VALUE!</v>
      </c>
      <c r="K150" s="16"/>
    </row>
    <row r="151" spans="1:12" ht="15" hidden="1" outlineLevel="1" x14ac:dyDescent="0.25">
      <c r="A151" s="46"/>
      <c r="B151" s="255"/>
      <c r="C151" s="255"/>
      <c r="D151" s="47"/>
      <c r="E151" s="56"/>
      <c r="F151" s="48">
        <f t="shared" si="23"/>
        <v>0</v>
      </c>
      <c r="G151" s="55" t="str">
        <f t="shared" si="25"/>
        <v/>
      </c>
      <c r="H151" s="55" t="str">
        <f t="shared" si="24"/>
        <v/>
      </c>
      <c r="I151" s="55" t="str">
        <f t="shared" si="26"/>
        <v/>
      </c>
      <c r="J151" s="67" t="e">
        <f t="shared" si="27"/>
        <v>#VALUE!</v>
      </c>
      <c r="K151" s="16"/>
    </row>
    <row r="152" spans="1:12" ht="15" hidden="1" outlineLevel="1" x14ac:dyDescent="0.25">
      <c r="A152" s="46"/>
      <c r="B152" s="254"/>
      <c r="C152" s="254"/>
      <c r="D152" s="47"/>
      <c r="E152" s="56"/>
      <c r="F152" s="48">
        <f t="shared" si="23"/>
        <v>0</v>
      </c>
      <c r="G152" s="55" t="str">
        <f t="shared" si="25"/>
        <v/>
      </c>
      <c r="H152" s="55" t="str">
        <f t="shared" si="24"/>
        <v/>
      </c>
      <c r="I152" s="55" t="str">
        <f t="shared" si="26"/>
        <v/>
      </c>
      <c r="J152" s="67" t="e">
        <f t="shared" si="27"/>
        <v>#VALUE!</v>
      </c>
      <c r="K152" s="16"/>
    </row>
    <row r="153" spans="1:12" ht="15" hidden="1" outlineLevel="1" x14ac:dyDescent="0.25">
      <c r="A153" s="46"/>
      <c r="B153" s="255"/>
      <c r="C153" s="255"/>
      <c r="D153" s="47"/>
      <c r="E153" s="56"/>
      <c r="F153" s="48">
        <f t="shared" si="23"/>
        <v>0</v>
      </c>
      <c r="G153" s="55" t="str">
        <f t="shared" si="25"/>
        <v/>
      </c>
      <c r="H153" s="55" t="str">
        <f t="shared" si="24"/>
        <v/>
      </c>
      <c r="I153" s="55" t="str">
        <f t="shared" si="26"/>
        <v/>
      </c>
      <c r="J153" s="67" t="e">
        <f t="shared" si="27"/>
        <v>#VALUE!</v>
      </c>
    </row>
    <row r="154" spans="1:12" ht="15" hidden="1" outlineLevel="1" x14ac:dyDescent="0.25">
      <c r="A154" s="46"/>
      <c r="B154" s="254"/>
      <c r="C154" s="254"/>
      <c r="D154" s="47"/>
      <c r="E154" s="56"/>
      <c r="F154" s="48">
        <f t="shared" si="23"/>
        <v>0</v>
      </c>
      <c r="G154" s="55" t="str">
        <f t="shared" si="25"/>
        <v/>
      </c>
      <c r="H154" s="55" t="str">
        <f t="shared" si="24"/>
        <v/>
      </c>
      <c r="I154" s="55" t="str">
        <f t="shared" si="26"/>
        <v/>
      </c>
      <c r="J154" s="67" t="e">
        <f t="shared" si="27"/>
        <v>#VALUE!</v>
      </c>
      <c r="K154" s="23" t="e">
        <f>E156/E155</f>
        <v>#DIV/0!</v>
      </c>
    </row>
    <row r="155" spans="1:12" ht="15" hidden="1" outlineLevel="1" x14ac:dyDescent="0.25">
      <c r="A155" s="46"/>
      <c r="B155" s="46" t="s">
        <v>92</v>
      </c>
      <c r="C155" s="46">
        <f>B146</f>
        <v>0</v>
      </c>
      <c r="D155" s="46" t="s">
        <v>89</v>
      </c>
      <c r="E155" s="51"/>
      <c r="F155" s="49"/>
      <c r="G155" s="49"/>
      <c r="H155" s="49"/>
      <c r="I155" s="48"/>
      <c r="J155" s="82" t="e">
        <f>SUM(J148:J154)+E159</f>
        <v>#VALUE!</v>
      </c>
      <c r="K155" s="23" t="e">
        <f>(E160-E159)/E155</f>
        <v>#DIV/0!</v>
      </c>
    </row>
    <row r="156" spans="1:12" ht="15.75" hidden="1" outlineLevel="1" x14ac:dyDescent="0.25">
      <c r="A156" s="46"/>
      <c r="B156" s="46" t="s">
        <v>65</v>
      </c>
      <c r="C156" s="46"/>
      <c r="D156" s="46"/>
      <c r="E156" s="51">
        <f>E160-SUM(E157:E159)</f>
        <v>0</v>
      </c>
      <c r="F156" s="27"/>
      <c r="G156" s="27"/>
      <c r="H156" s="49"/>
      <c r="I156" s="48"/>
      <c r="K156" s="16"/>
      <c r="L156" s="24" t="s">
        <v>61</v>
      </c>
    </row>
    <row r="157" spans="1:12" ht="15.75" hidden="1" outlineLevel="1" x14ac:dyDescent="0.25">
      <c r="A157" s="46"/>
      <c r="B157" s="46" t="s">
        <v>78</v>
      </c>
      <c r="C157" s="46"/>
      <c r="D157" s="46"/>
      <c r="E157" s="51"/>
      <c r="F157" s="27"/>
      <c r="G157" s="52" t="s">
        <v>96</v>
      </c>
      <c r="H157" s="49"/>
      <c r="I157" s="48"/>
      <c r="K157" s="16"/>
      <c r="L157" s="24"/>
    </row>
    <row r="158" spans="1:12" ht="15.75" hidden="1" outlineLevel="1" x14ac:dyDescent="0.25">
      <c r="A158" s="46"/>
      <c r="B158" s="46" t="s">
        <v>79</v>
      </c>
      <c r="C158" s="46"/>
      <c r="D158" s="46"/>
      <c r="E158" s="51"/>
      <c r="F158" s="27"/>
      <c r="G158" s="52" t="s">
        <v>96</v>
      </c>
      <c r="H158" s="49"/>
      <c r="I158" s="48"/>
      <c r="K158" s="16"/>
      <c r="L158" s="24"/>
    </row>
    <row r="159" spans="1:12" ht="15.75" hidden="1" outlineLevel="1" x14ac:dyDescent="0.25">
      <c r="A159" s="46"/>
      <c r="B159" s="46" t="s">
        <v>93</v>
      </c>
      <c r="C159" s="46"/>
      <c r="D159" s="46"/>
      <c r="E159" s="51"/>
      <c r="F159" s="27"/>
      <c r="G159" s="52" t="s">
        <v>96</v>
      </c>
      <c r="H159" s="49"/>
      <c r="I159" s="48"/>
      <c r="K159" s="16"/>
      <c r="L159" s="24"/>
    </row>
    <row r="160" spans="1:12" ht="15" hidden="1" outlineLevel="1" x14ac:dyDescent="0.25">
      <c r="A160" s="46"/>
      <c r="B160" s="46" t="s">
        <v>94</v>
      </c>
      <c r="C160" s="46"/>
      <c r="D160" s="46"/>
      <c r="E160" s="51"/>
      <c r="F160" s="27" t="e">
        <f>IF(J155-E160&gt;5,"ERROR","")</f>
        <v>#VALUE!</v>
      </c>
      <c r="G160" s="27" t="e">
        <f>IF(J155-E160&lt;-5,"ERROR","")</f>
        <v>#VALUE!</v>
      </c>
      <c r="H160" s="49"/>
      <c r="I160" s="48"/>
      <c r="K160" s="16"/>
    </row>
    <row r="161" spans="1:11" ht="15" hidden="1" outlineLevel="1" x14ac:dyDescent="0.25">
      <c r="A161" s="27"/>
      <c r="B161" s="53" t="s">
        <v>76</v>
      </c>
      <c r="C161" s="46"/>
      <c r="D161" s="46"/>
      <c r="E161" s="51"/>
      <c r="F161" s="52"/>
      <c r="G161" s="54"/>
      <c r="H161" s="49"/>
      <c r="I161" s="48"/>
      <c r="K161" s="16"/>
    </row>
    <row r="162" spans="1:11" ht="15" hidden="1" outlineLevel="1" x14ac:dyDescent="0.25">
      <c r="A162" s="46"/>
      <c r="B162" s="46" t="s">
        <v>104</v>
      </c>
      <c r="C162" s="46"/>
      <c r="D162" s="50" t="s">
        <v>108</v>
      </c>
      <c r="E162" s="57" t="s">
        <v>109</v>
      </c>
      <c r="F162" s="52"/>
      <c r="G162" s="54"/>
      <c r="H162" s="49"/>
      <c r="I162" s="48"/>
      <c r="K162" s="16"/>
    </row>
    <row r="163" spans="1:11" ht="15" hidden="1" outlineLevel="1" x14ac:dyDescent="0.25">
      <c r="A163" s="46"/>
      <c r="B163" s="46" t="s">
        <v>105</v>
      </c>
      <c r="C163" s="46"/>
      <c r="D163" s="65"/>
      <c r="E163" s="66"/>
      <c r="F163" s="52"/>
      <c r="G163" s="54"/>
      <c r="H163" s="49"/>
      <c r="I163" s="48"/>
      <c r="K163" s="16"/>
    </row>
    <row r="164" spans="1:11" ht="21" hidden="1" customHeight="1" outlineLevel="1" x14ac:dyDescent="0.25">
      <c r="A164" s="46"/>
      <c r="B164" s="46" t="s">
        <v>106</v>
      </c>
      <c r="C164" s="46"/>
      <c r="D164" s="65"/>
      <c r="E164" s="66"/>
      <c r="F164" s="52"/>
      <c r="G164" s="54"/>
      <c r="H164" s="49"/>
      <c r="I164" s="48"/>
      <c r="K164" s="16"/>
    </row>
    <row r="165" spans="1:11" ht="15" hidden="1" outlineLevel="1" x14ac:dyDescent="0.25">
      <c r="A165" s="46"/>
      <c r="B165" s="46" t="s">
        <v>107</v>
      </c>
      <c r="C165" s="46"/>
      <c r="D165" s="65"/>
      <c r="E165" s="66"/>
      <c r="F165" s="52"/>
      <c r="G165" s="54"/>
      <c r="H165" s="49"/>
      <c r="I165" s="48"/>
      <c r="K165" s="16"/>
    </row>
    <row r="166" spans="1:11" ht="15" customHeight="1" collapsed="1" x14ac:dyDescent="0.25">
      <c r="A166" s="62"/>
      <c r="B166" s="62"/>
      <c r="C166" s="62"/>
      <c r="D166" s="62"/>
      <c r="E166" s="62"/>
      <c r="F166" s="63"/>
      <c r="G166" s="61"/>
      <c r="H166" s="64"/>
      <c r="I166" s="61"/>
      <c r="K166" s="16"/>
    </row>
    <row r="167" spans="1:11" ht="15" hidden="1" outlineLevel="1" x14ac:dyDescent="0.25">
      <c r="A167" s="42" t="s">
        <v>0</v>
      </c>
      <c r="B167" s="43"/>
      <c r="D167" s="44"/>
      <c r="E167" s="44"/>
      <c r="F167" s="44"/>
      <c r="G167" s="43"/>
      <c r="H167" s="43"/>
      <c r="I167" s="45"/>
      <c r="K167" s="16"/>
    </row>
    <row r="168" spans="1:11" ht="30" hidden="1" outlineLevel="1" x14ac:dyDescent="0.25">
      <c r="A168" s="76" t="s">
        <v>1</v>
      </c>
      <c r="B168" s="258" t="s">
        <v>58</v>
      </c>
      <c r="C168" s="258"/>
      <c r="D168" s="76" t="s">
        <v>87</v>
      </c>
      <c r="E168" s="76" t="s">
        <v>88</v>
      </c>
      <c r="F168" s="77" t="s">
        <v>89</v>
      </c>
      <c r="G168" s="78" t="s">
        <v>90</v>
      </c>
      <c r="H168" s="79" t="s">
        <v>91</v>
      </c>
      <c r="I168" s="78" t="s">
        <v>97</v>
      </c>
      <c r="K168" s="16"/>
    </row>
    <row r="169" spans="1:11" ht="15" hidden="1" customHeight="1" outlineLevel="1" x14ac:dyDescent="0.25">
      <c r="A169" s="46"/>
      <c r="B169" s="254"/>
      <c r="C169" s="254"/>
      <c r="D169" s="47"/>
      <c r="E169" s="56"/>
      <c r="F169" s="48">
        <f t="shared" ref="F169:F175" si="28">(D169/100)*E169</f>
        <v>0</v>
      </c>
      <c r="G169" s="55" t="str">
        <f>IF(ISERROR(E169*$K$175), "",E169*$K$175)</f>
        <v/>
      </c>
      <c r="H169" s="55" t="str">
        <f t="shared" ref="H169:H175" si="29">IF(ISERROR(D169/100*G169),"",D169/100*G169)</f>
        <v/>
      </c>
      <c r="I169" s="55" t="str">
        <f>IF(ISERROR(E169*$K$176),"",E169*$K$176)</f>
        <v/>
      </c>
      <c r="J169" s="67" t="e">
        <f>D169/100*I169</f>
        <v>#VALUE!</v>
      </c>
      <c r="K169" s="22" t="s">
        <v>95</v>
      </c>
    </row>
    <row r="170" spans="1:11" ht="15" hidden="1" customHeight="1" outlineLevel="1" x14ac:dyDescent="0.25">
      <c r="A170" s="46"/>
      <c r="B170" s="255"/>
      <c r="C170" s="255"/>
      <c r="D170" s="47"/>
      <c r="E170" s="56"/>
      <c r="F170" s="48">
        <f t="shared" si="28"/>
        <v>0</v>
      </c>
      <c r="G170" s="55" t="str">
        <f t="shared" ref="G170:G175" si="30">IF(ISERROR(E170*$K$175), "",E170*$K$175)</f>
        <v/>
      </c>
      <c r="H170" s="55" t="str">
        <f t="shared" si="29"/>
        <v/>
      </c>
      <c r="I170" s="55" t="str">
        <f t="shared" ref="I170:I175" si="31">IF(ISERROR(E170*$K$176),"",E170*$K$176)</f>
        <v/>
      </c>
      <c r="J170" s="67" t="e">
        <f t="shared" ref="J170:J175" si="32">D170/100*I170</f>
        <v>#VALUE!</v>
      </c>
      <c r="K170" s="22" t="s">
        <v>96</v>
      </c>
    </row>
    <row r="171" spans="1:11" ht="15" hidden="1" outlineLevel="1" x14ac:dyDescent="0.25">
      <c r="A171" s="46"/>
      <c r="B171" s="254"/>
      <c r="C171" s="254"/>
      <c r="D171" s="47"/>
      <c r="E171" s="56"/>
      <c r="F171" s="48">
        <f t="shared" si="28"/>
        <v>0</v>
      </c>
      <c r="G171" s="55" t="str">
        <f t="shared" si="30"/>
        <v/>
      </c>
      <c r="H171" s="55" t="str">
        <f t="shared" si="29"/>
        <v/>
      </c>
      <c r="I171" s="55" t="str">
        <f t="shared" si="31"/>
        <v/>
      </c>
      <c r="J171" s="67" t="e">
        <f t="shared" si="32"/>
        <v>#VALUE!</v>
      </c>
      <c r="K171" s="16"/>
    </row>
    <row r="172" spans="1:11" ht="15" hidden="1" outlineLevel="1" x14ac:dyDescent="0.25">
      <c r="A172" s="46"/>
      <c r="B172" s="255"/>
      <c r="C172" s="255"/>
      <c r="D172" s="47"/>
      <c r="E172" s="56"/>
      <c r="F172" s="48">
        <f t="shared" si="28"/>
        <v>0</v>
      </c>
      <c r="G172" s="55" t="str">
        <f t="shared" si="30"/>
        <v/>
      </c>
      <c r="H172" s="55" t="str">
        <f t="shared" si="29"/>
        <v/>
      </c>
      <c r="I172" s="55" t="str">
        <f t="shared" si="31"/>
        <v/>
      </c>
      <c r="J172" s="67" t="e">
        <f t="shared" si="32"/>
        <v>#VALUE!</v>
      </c>
      <c r="K172" s="16"/>
    </row>
    <row r="173" spans="1:11" ht="15" hidden="1" outlineLevel="1" x14ac:dyDescent="0.25">
      <c r="A173" s="46"/>
      <c r="B173" s="254"/>
      <c r="C173" s="254"/>
      <c r="D173" s="47"/>
      <c r="E173" s="56"/>
      <c r="F173" s="48">
        <f t="shared" si="28"/>
        <v>0</v>
      </c>
      <c r="G173" s="55" t="str">
        <f t="shared" si="30"/>
        <v/>
      </c>
      <c r="H173" s="55" t="str">
        <f t="shared" si="29"/>
        <v/>
      </c>
      <c r="I173" s="55" t="str">
        <f t="shared" si="31"/>
        <v/>
      </c>
      <c r="J173" s="67" t="e">
        <f t="shared" si="32"/>
        <v>#VALUE!</v>
      </c>
      <c r="K173" s="16"/>
    </row>
    <row r="174" spans="1:11" ht="15" hidden="1" outlineLevel="1" x14ac:dyDescent="0.25">
      <c r="A174" s="46"/>
      <c r="B174" s="255"/>
      <c r="C174" s="255"/>
      <c r="D174" s="47"/>
      <c r="E174" s="56"/>
      <c r="F174" s="48">
        <f t="shared" si="28"/>
        <v>0</v>
      </c>
      <c r="G174" s="55" t="str">
        <f t="shared" si="30"/>
        <v/>
      </c>
      <c r="H174" s="55" t="str">
        <f t="shared" si="29"/>
        <v/>
      </c>
      <c r="I174" s="55" t="str">
        <f t="shared" si="31"/>
        <v/>
      </c>
      <c r="J174" s="67" t="e">
        <f t="shared" si="32"/>
        <v>#VALUE!</v>
      </c>
    </row>
    <row r="175" spans="1:11" ht="15" hidden="1" outlineLevel="1" x14ac:dyDescent="0.25">
      <c r="A175" s="46"/>
      <c r="B175" s="254"/>
      <c r="C175" s="254"/>
      <c r="D175" s="47"/>
      <c r="E175" s="56"/>
      <c r="F175" s="48">
        <f t="shared" si="28"/>
        <v>0</v>
      </c>
      <c r="G175" s="55" t="str">
        <f t="shared" si="30"/>
        <v/>
      </c>
      <c r="H175" s="55" t="str">
        <f t="shared" si="29"/>
        <v/>
      </c>
      <c r="I175" s="55" t="str">
        <f t="shared" si="31"/>
        <v/>
      </c>
      <c r="J175" s="67" t="e">
        <f t="shared" si="32"/>
        <v>#VALUE!</v>
      </c>
      <c r="K175" s="23" t="e">
        <f>E177/E176</f>
        <v>#DIV/0!</v>
      </c>
    </row>
    <row r="176" spans="1:11" ht="15" hidden="1" outlineLevel="1" x14ac:dyDescent="0.25">
      <c r="A176" s="46"/>
      <c r="B176" s="46" t="s">
        <v>92</v>
      </c>
      <c r="C176" s="46">
        <f>B167</f>
        <v>0</v>
      </c>
      <c r="D176" s="46" t="s">
        <v>89</v>
      </c>
      <c r="E176" s="51"/>
      <c r="F176" s="49"/>
      <c r="G176" s="49"/>
      <c r="H176" s="49"/>
      <c r="I176" s="48"/>
      <c r="J176" s="82" t="e">
        <f>SUM(J169:J175)+E180</f>
        <v>#VALUE!</v>
      </c>
      <c r="K176" s="23" t="e">
        <f>(E181-E180)/E176</f>
        <v>#DIV/0!</v>
      </c>
    </row>
    <row r="177" spans="1:12" ht="15.75" hidden="1" outlineLevel="1" x14ac:dyDescent="0.25">
      <c r="A177" s="46"/>
      <c r="B177" s="46" t="s">
        <v>65</v>
      </c>
      <c r="C177" s="46"/>
      <c r="D177" s="46"/>
      <c r="E177" s="51">
        <f>E181-SUM(E178:E180)</f>
        <v>0</v>
      </c>
      <c r="F177" s="27"/>
      <c r="G177" s="27"/>
      <c r="H177" s="49"/>
      <c r="I177" s="48"/>
      <c r="K177" s="16"/>
      <c r="L177" s="24" t="s">
        <v>61</v>
      </c>
    </row>
    <row r="178" spans="1:12" ht="15.75" hidden="1" outlineLevel="1" x14ac:dyDescent="0.25">
      <c r="A178" s="46"/>
      <c r="B178" s="46" t="s">
        <v>78</v>
      </c>
      <c r="C178" s="46"/>
      <c r="D178" s="46"/>
      <c r="E178" s="51"/>
      <c r="F178" s="27"/>
      <c r="G178" s="52" t="s">
        <v>96</v>
      </c>
      <c r="H178" s="49"/>
      <c r="I178" s="48"/>
      <c r="K178" s="16"/>
      <c r="L178" s="24"/>
    </row>
    <row r="179" spans="1:12" ht="15.75" hidden="1" outlineLevel="1" x14ac:dyDescent="0.25">
      <c r="A179" s="46"/>
      <c r="B179" s="46" t="s">
        <v>79</v>
      </c>
      <c r="C179" s="46"/>
      <c r="D179" s="46"/>
      <c r="E179" s="51"/>
      <c r="F179" s="27"/>
      <c r="G179" s="52" t="s">
        <v>96</v>
      </c>
      <c r="H179" s="49"/>
      <c r="I179" s="48"/>
      <c r="K179" s="16"/>
      <c r="L179" s="24"/>
    </row>
    <row r="180" spans="1:12" ht="15.75" hidden="1" outlineLevel="1" x14ac:dyDescent="0.25">
      <c r="A180" s="46"/>
      <c r="B180" s="46" t="s">
        <v>93</v>
      </c>
      <c r="C180" s="46"/>
      <c r="D180" s="46"/>
      <c r="E180" s="51"/>
      <c r="F180" s="27"/>
      <c r="G180" s="52" t="s">
        <v>96</v>
      </c>
      <c r="H180" s="49"/>
      <c r="I180" s="48"/>
      <c r="K180" s="16"/>
      <c r="L180" s="24"/>
    </row>
    <row r="181" spans="1:12" ht="15" hidden="1" outlineLevel="1" x14ac:dyDescent="0.25">
      <c r="A181" s="46"/>
      <c r="B181" s="46" t="s">
        <v>94</v>
      </c>
      <c r="C181" s="46"/>
      <c r="D181" s="46"/>
      <c r="E181" s="51"/>
      <c r="F181" s="27" t="e">
        <f>IF(J176-E181&gt;5,"ERROR","")</f>
        <v>#VALUE!</v>
      </c>
      <c r="G181" s="27" t="e">
        <f>IF(J176-E181&lt;-5,"ERROR","")</f>
        <v>#VALUE!</v>
      </c>
      <c r="H181" s="49"/>
      <c r="I181" s="48"/>
      <c r="K181" s="16"/>
    </row>
    <row r="182" spans="1:12" ht="15" hidden="1" outlineLevel="1" x14ac:dyDescent="0.25">
      <c r="A182" s="27"/>
      <c r="B182" s="53" t="s">
        <v>76</v>
      </c>
      <c r="C182" s="46"/>
      <c r="D182" s="46"/>
      <c r="E182" s="51"/>
      <c r="F182" s="52"/>
      <c r="G182" s="54"/>
      <c r="H182" s="49"/>
      <c r="I182" s="48"/>
      <c r="K182" s="16"/>
    </row>
    <row r="183" spans="1:12" ht="15" hidden="1" outlineLevel="1" x14ac:dyDescent="0.25">
      <c r="A183" s="46"/>
      <c r="B183" s="46" t="s">
        <v>104</v>
      </c>
      <c r="C183" s="46"/>
      <c r="D183" s="50" t="s">
        <v>108</v>
      </c>
      <c r="E183" s="57" t="s">
        <v>109</v>
      </c>
      <c r="F183" s="52"/>
      <c r="G183" s="54"/>
      <c r="H183" s="49"/>
      <c r="I183" s="48"/>
      <c r="K183" s="16"/>
    </row>
    <row r="184" spans="1:12" ht="15" hidden="1" outlineLevel="1" x14ac:dyDescent="0.25">
      <c r="A184" s="46"/>
      <c r="B184" s="46" t="s">
        <v>105</v>
      </c>
      <c r="C184" s="46"/>
      <c r="D184" s="65"/>
      <c r="E184" s="66"/>
      <c r="F184" s="52"/>
      <c r="G184" s="54"/>
      <c r="H184" s="49"/>
      <c r="I184" s="48"/>
      <c r="K184" s="16"/>
    </row>
    <row r="185" spans="1:12" ht="15" hidden="1" outlineLevel="1" x14ac:dyDescent="0.25">
      <c r="A185" s="46"/>
      <c r="B185" s="46" t="s">
        <v>106</v>
      </c>
      <c r="C185" s="46"/>
      <c r="D185" s="65"/>
      <c r="E185" s="66"/>
      <c r="F185" s="52"/>
      <c r="G185" s="54"/>
      <c r="H185" s="49"/>
      <c r="I185" s="48"/>
      <c r="K185" s="16"/>
    </row>
    <row r="186" spans="1:12" ht="15" hidden="1" outlineLevel="1" x14ac:dyDescent="0.25">
      <c r="A186" s="46"/>
      <c r="B186" s="46" t="s">
        <v>107</v>
      </c>
      <c r="C186" s="46"/>
      <c r="D186" s="65"/>
      <c r="E186" s="66"/>
      <c r="F186" s="52"/>
      <c r="G186" s="54"/>
      <c r="H186" s="49"/>
      <c r="I186" s="48"/>
      <c r="K186" s="16"/>
    </row>
    <row r="187" spans="1:12" ht="15" collapsed="1" x14ac:dyDescent="0.25">
      <c r="A187" s="46"/>
      <c r="B187" s="46"/>
      <c r="C187" s="46"/>
      <c r="D187" s="46"/>
      <c r="E187" s="51"/>
      <c r="F187" s="52"/>
      <c r="G187" s="54"/>
      <c r="H187" s="49"/>
      <c r="I187" s="48"/>
      <c r="K187" s="16"/>
    </row>
    <row r="188" spans="1:12" ht="15" hidden="1" outlineLevel="1" collapsed="1" x14ac:dyDescent="0.25">
      <c r="A188" s="42" t="s">
        <v>0</v>
      </c>
      <c r="B188" s="43"/>
      <c r="D188" s="44"/>
      <c r="E188" s="44"/>
      <c r="F188" s="44"/>
      <c r="G188" s="43"/>
      <c r="H188" s="43"/>
      <c r="I188" s="45"/>
      <c r="K188" s="16"/>
    </row>
    <row r="189" spans="1:12" ht="30" hidden="1" outlineLevel="1" x14ac:dyDescent="0.25">
      <c r="A189" s="76" t="s">
        <v>1</v>
      </c>
      <c r="B189" s="258" t="s">
        <v>58</v>
      </c>
      <c r="C189" s="258"/>
      <c r="D189" s="76" t="s">
        <v>87</v>
      </c>
      <c r="E189" s="76" t="s">
        <v>88</v>
      </c>
      <c r="F189" s="77" t="s">
        <v>89</v>
      </c>
      <c r="G189" s="78" t="s">
        <v>90</v>
      </c>
      <c r="H189" s="79" t="s">
        <v>91</v>
      </c>
      <c r="I189" s="78" t="s">
        <v>97</v>
      </c>
      <c r="K189" s="16"/>
    </row>
    <row r="190" spans="1:12" ht="15" hidden="1" outlineLevel="1" x14ac:dyDescent="0.25">
      <c r="A190" s="46"/>
      <c r="B190" s="254"/>
      <c r="C190" s="254"/>
      <c r="D190" s="47"/>
      <c r="E190" s="56"/>
      <c r="F190" s="48">
        <f t="shared" ref="F190:F196" si="33">(D190/100)*E190</f>
        <v>0</v>
      </c>
      <c r="G190" s="55" t="str">
        <f>IF(ISERROR(E190*$K$196), "",E190*$K$196)</f>
        <v/>
      </c>
      <c r="H190" s="55" t="str">
        <f t="shared" ref="H190:H196" si="34">IF(ISERROR(D190/100*G190),"",D190/100*G190)</f>
        <v/>
      </c>
      <c r="I190" s="55" t="str">
        <f>IF(ISERROR(E190*$K$197),"",E190*$K$197)</f>
        <v/>
      </c>
      <c r="J190" s="67" t="e">
        <f>D190/100*I190</f>
        <v>#VALUE!</v>
      </c>
      <c r="K190" s="22" t="s">
        <v>95</v>
      </c>
    </row>
    <row r="191" spans="1:12" ht="15" hidden="1" outlineLevel="1" x14ac:dyDescent="0.25">
      <c r="A191" s="46"/>
      <c r="B191" s="255"/>
      <c r="C191" s="255"/>
      <c r="D191" s="47"/>
      <c r="E191" s="56"/>
      <c r="F191" s="48">
        <f t="shared" si="33"/>
        <v>0</v>
      </c>
      <c r="G191" s="55" t="str">
        <f t="shared" ref="G191:G196" si="35">IF(ISERROR(E191*$K$196), "",E191*$K$196)</f>
        <v/>
      </c>
      <c r="H191" s="55" t="str">
        <f t="shared" si="34"/>
        <v/>
      </c>
      <c r="I191" s="55" t="str">
        <f t="shared" ref="I191:I196" si="36">IF(ISERROR(E191*$K$197),"",E191*$K$197)</f>
        <v/>
      </c>
      <c r="J191" s="67" t="e">
        <f t="shared" ref="J191:J196" si="37">D191/100*I191</f>
        <v>#VALUE!</v>
      </c>
      <c r="K191" s="22" t="s">
        <v>96</v>
      </c>
    </row>
    <row r="192" spans="1:12" ht="15" hidden="1" outlineLevel="1" x14ac:dyDescent="0.25">
      <c r="A192" s="46"/>
      <c r="B192" s="254"/>
      <c r="C192" s="254"/>
      <c r="D192" s="47"/>
      <c r="E192" s="56"/>
      <c r="F192" s="48">
        <f t="shared" si="33"/>
        <v>0</v>
      </c>
      <c r="G192" s="55" t="str">
        <f t="shared" si="35"/>
        <v/>
      </c>
      <c r="H192" s="55" t="str">
        <f t="shared" si="34"/>
        <v/>
      </c>
      <c r="I192" s="55" t="str">
        <f t="shared" si="36"/>
        <v/>
      </c>
      <c r="J192" s="67" t="e">
        <f t="shared" si="37"/>
        <v>#VALUE!</v>
      </c>
      <c r="K192" s="16"/>
    </row>
    <row r="193" spans="1:12" ht="15" hidden="1" outlineLevel="1" x14ac:dyDescent="0.25">
      <c r="A193" s="46"/>
      <c r="B193" s="255"/>
      <c r="C193" s="255"/>
      <c r="D193" s="47"/>
      <c r="E193" s="56"/>
      <c r="F193" s="48">
        <f t="shared" si="33"/>
        <v>0</v>
      </c>
      <c r="G193" s="55" t="str">
        <f t="shared" si="35"/>
        <v/>
      </c>
      <c r="H193" s="55" t="str">
        <f t="shared" si="34"/>
        <v/>
      </c>
      <c r="I193" s="55" t="str">
        <f t="shared" si="36"/>
        <v/>
      </c>
      <c r="J193" s="67" t="e">
        <f t="shared" si="37"/>
        <v>#VALUE!</v>
      </c>
      <c r="K193" s="16"/>
    </row>
    <row r="194" spans="1:12" ht="15" hidden="1" outlineLevel="1" x14ac:dyDescent="0.25">
      <c r="A194" s="46"/>
      <c r="B194" s="254"/>
      <c r="C194" s="254"/>
      <c r="D194" s="47"/>
      <c r="E194" s="56"/>
      <c r="F194" s="48">
        <f t="shared" si="33"/>
        <v>0</v>
      </c>
      <c r="G194" s="55" t="str">
        <f t="shared" si="35"/>
        <v/>
      </c>
      <c r="H194" s="55" t="str">
        <f t="shared" si="34"/>
        <v/>
      </c>
      <c r="I194" s="55" t="str">
        <f t="shared" si="36"/>
        <v/>
      </c>
      <c r="J194" s="67" t="e">
        <f t="shared" si="37"/>
        <v>#VALUE!</v>
      </c>
      <c r="K194" s="16"/>
    </row>
    <row r="195" spans="1:12" ht="15" hidden="1" outlineLevel="1" x14ac:dyDescent="0.25">
      <c r="A195" s="46"/>
      <c r="B195" s="255"/>
      <c r="C195" s="255"/>
      <c r="D195" s="47"/>
      <c r="E195" s="56"/>
      <c r="F195" s="48">
        <f t="shared" si="33"/>
        <v>0</v>
      </c>
      <c r="G195" s="55" t="str">
        <f t="shared" si="35"/>
        <v/>
      </c>
      <c r="H195" s="55" t="str">
        <f t="shared" si="34"/>
        <v/>
      </c>
      <c r="I195" s="55" t="str">
        <f t="shared" si="36"/>
        <v/>
      </c>
      <c r="J195" s="67" t="e">
        <f t="shared" si="37"/>
        <v>#VALUE!</v>
      </c>
    </row>
    <row r="196" spans="1:12" ht="15" hidden="1" outlineLevel="1" x14ac:dyDescent="0.25">
      <c r="A196" s="46"/>
      <c r="B196" s="254"/>
      <c r="C196" s="254"/>
      <c r="D196" s="47"/>
      <c r="E196" s="56"/>
      <c r="F196" s="48">
        <f t="shared" si="33"/>
        <v>0</v>
      </c>
      <c r="G196" s="55" t="str">
        <f t="shared" si="35"/>
        <v/>
      </c>
      <c r="H196" s="55" t="str">
        <f t="shared" si="34"/>
        <v/>
      </c>
      <c r="I196" s="55" t="str">
        <f t="shared" si="36"/>
        <v/>
      </c>
      <c r="J196" s="67" t="e">
        <f t="shared" si="37"/>
        <v>#VALUE!</v>
      </c>
      <c r="K196" s="23" t="e">
        <f>E198/E197</f>
        <v>#DIV/0!</v>
      </c>
    </row>
    <row r="197" spans="1:12" ht="15" hidden="1" outlineLevel="1" x14ac:dyDescent="0.25">
      <c r="A197" s="46"/>
      <c r="B197" s="46" t="s">
        <v>92</v>
      </c>
      <c r="C197" s="46">
        <f>B188</f>
        <v>0</v>
      </c>
      <c r="D197" s="46" t="s">
        <v>89</v>
      </c>
      <c r="E197" s="51"/>
      <c r="F197" s="49"/>
      <c r="G197" s="49"/>
      <c r="H197" s="49"/>
      <c r="I197" s="48"/>
      <c r="J197" s="82" t="e">
        <f>SUM(J190:J196)+E201</f>
        <v>#VALUE!</v>
      </c>
      <c r="K197" s="23" t="e">
        <f>(E202-E201)/E197</f>
        <v>#DIV/0!</v>
      </c>
    </row>
    <row r="198" spans="1:12" ht="15.75" hidden="1" outlineLevel="1" x14ac:dyDescent="0.25">
      <c r="A198" s="46"/>
      <c r="B198" s="46" t="s">
        <v>65</v>
      </c>
      <c r="C198" s="46"/>
      <c r="D198" s="46"/>
      <c r="E198" s="51">
        <f>E202-SUM(E199:E201)</f>
        <v>0</v>
      </c>
      <c r="F198" s="27"/>
      <c r="G198" s="27"/>
      <c r="H198" s="49"/>
      <c r="I198" s="48"/>
      <c r="K198" s="16"/>
      <c r="L198" s="24" t="s">
        <v>61</v>
      </c>
    </row>
    <row r="199" spans="1:12" ht="15.75" hidden="1" outlineLevel="1" x14ac:dyDescent="0.25">
      <c r="A199" s="46"/>
      <c r="B199" s="46" t="s">
        <v>78</v>
      </c>
      <c r="C199" s="46"/>
      <c r="D199" s="46"/>
      <c r="E199" s="51"/>
      <c r="F199" s="27"/>
      <c r="G199" s="52" t="s">
        <v>96</v>
      </c>
      <c r="H199" s="49"/>
      <c r="I199" s="48"/>
      <c r="K199" s="16"/>
      <c r="L199" s="24"/>
    </row>
    <row r="200" spans="1:12" ht="15.75" hidden="1" outlineLevel="1" x14ac:dyDescent="0.25">
      <c r="A200" s="46"/>
      <c r="B200" s="46" t="s">
        <v>79</v>
      </c>
      <c r="C200" s="46"/>
      <c r="D200" s="46"/>
      <c r="E200" s="51"/>
      <c r="F200" s="27"/>
      <c r="G200" s="52" t="s">
        <v>96</v>
      </c>
      <c r="H200" s="49"/>
      <c r="I200" s="48"/>
      <c r="K200" s="16"/>
      <c r="L200" s="24"/>
    </row>
    <row r="201" spans="1:12" ht="15.75" hidden="1" outlineLevel="1" x14ac:dyDescent="0.25">
      <c r="A201" s="46"/>
      <c r="B201" s="46" t="s">
        <v>93</v>
      </c>
      <c r="C201" s="46"/>
      <c r="D201" s="46"/>
      <c r="E201" s="51"/>
      <c r="F201" s="27"/>
      <c r="G201" s="52" t="s">
        <v>96</v>
      </c>
      <c r="H201" s="49"/>
      <c r="I201" s="48"/>
      <c r="K201" s="16"/>
      <c r="L201" s="24"/>
    </row>
    <row r="202" spans="1:12" ht="15" hidden="1" customHeight="1" outlineLevel="1" x14ac:dyDescent="0.25">
      <c r="A202" s="46"/>
      <c r="B202" s="46" t="s">
        <v>94</v>
      </c>
      <c r="C202" s="46"/>
      <c r="D202" s="46"/>
      <c r="E202" s="51"/>
      <c r="F202" s="27" t="e">
        <f>IF(J197-E202&gt;5,"ERROR","")</f>
        <v>#VALUE!</v>
      </c>
      <c r="G202" s="27" t="e">
        <f>IF(J197-E202&lt;-5,"ERROR","")</f>
        <v>#VALUE!</v>
      </c>
      <c r="H202" s="49"/>
      <c r="I202" s="48"/>
      <c r="K202" s="16"/>
    </row>
    <row r="203" spans="1:12" ht="15.75" hidden="1" customHeight="1" outlineLevel="1" x14ac:dyDescent="0.25">
      <c r="A203" s="27"/>
      <c r="B203" s="53" t="s">
        <v>76</v>
      </c>
      <c r="C203" s="46"/>
      <c r="D203" s="46"/>
      <c r="E203" s="51"/>
      <c r="F203" s="52"/>
      <c r="G203" s="54"/>
      <c r="H203" s="49"/>
      <c r="I203" s="48"/>
      <c r="K203" s="16"/>
    </row>
    <row r="204" spans="1:12" ht="18" hidden="1" customHeight="1" outlineLevel="1" x14ac:dyDescent="0.25">
      <c r="A204" s="46"/>
      <c r="B204" s="46" t="s">
        <v>104</v>
      </c>
      <c r="C204" s="46"/>
      <c r="D204" s="50" t="s">
        <v>108</v>
      </c>
      <c r="E204" s="57" t="s">
        <v>109</v>
      </c>
      <c r="F204" s="52"/>
      <c r="G204" s="54"/>
      <c r="H204" s="49"/>
      <c r="I204" s="48"/>
      <c r="K204" s="16"/>
    </row>
    <row r="205" spans="1:12" ht="18" hidden="1" customHeight="1" outlineLevel="1" x14ac:dyDescent="0.25">
      <c r="A205" s="46"/>
      <c r="B205" s="46" t="s">
        <v>105</v>
      </c>
      <c r="C205" s="46"/>
      <c r="D205" s="65"/>
      <c r="E205" s="66"/>
      <c r="F205" s="52"/>
      <c r="G205" s="54"/>
      <c r="H205" s="49"/>
      <c r="I205" s="48"/>
      <c r="K205" s="16"/>
    </row>
    <row r="206" spans="1:12" ht="18" hidden="1" customHeight="1" outlineLevel="1" x14ac:dyDescent="0.25">
      <c r="A206" s="46"/>
      <c r="B206" s="46" t="s">
        <v>106</v>
      </c>
      <c r="C206" s="46"/>
      <c r="D206" s="65"/>
      <c r="E206" s="66"/>
      <c r="F206" s="52"/>
      <c r="G206" s="54"/>
      <c r="H206" s="49"/>
      <c r="I206" s="48"/>
      <c r="K206" s="16"/>
    </row>
    <row r="207" spans="1:12" ht="18" hidden="1" customHeight="1" outlineLevel="1" x14ac:dyDescent="0.25">
      <c r="A207" s="46"/>
      <c r="B207" s="46" t="s">
        <v>107</v>
      </c>
      <c r="C207" s="46"/>
      <c r="D207" s="65"/>
      <c r="E207" s="66"/>
      <c r="F207" s="52"/>
      <c r="G207" s="54"/>
      <c r="H207" s="49"/>
      <c r="I207" s="48"/>
      <c r="K207" s="16"/>
    </row>
    <row r="208" spans="1:12" s="86" customFormat="1" ht="15" hidden="1" outlineLevel="2" x14ac:dyDescent="0.25">
      <c r="A208" s="98" t="s">
        <v>0</v>
      </c>
      <c r="B208" s="99"/>
      <c r="D208" s="100"/>
      <c r="E208" s="100"/>
      <c r="F208" s="100"/>
      <c r="G208" s="99"/>
      <c r="H208" s="99"/>
      <c r="I208" s="101"/>
      <c r="K208" s="87"/>
    </row>
    <row r="209" spans="1:12" s="86" customFormat="1" ht="30" hidden="1" outlineLevel="2" x14ac:dyDescent="0.25">
      <c r="A209" s="118" t="s">
        <v>1</v>
      </c>
      <c r="B209" s="258" t="s">
        <v>58</v>
      </c>
      <c r="C209" s="258"/>
      <c r="D209" s="118" t="s">
        <v>87</v>
      </c>
      <c r="E209" s="118" t="s">
        <v>88</v>
      </c>
      <c r="F209" s="119" t="s">
        <v>89</v>
      </c>
      <c r="G209" s="120" t="s">
        <v>90</v>
      </c>
      <c r="H209" s="121" t="s">
        <v>91</v>
      </c>
      <c r="I209" s="120" t="s">
        <v>97</v>
      </c>
      <c r="K209" s="87"/>
    </row>
    <row r="210" spans="1:12" s="86" customFormat="1" ht="15" hidden="1" outlineLevel="2" x14ac:dyDescent="0.25">
      <c r="A210" s="102"/>
      <c r="B210" s="254"/>
      <c r="C210" s="254"/>
      <c r="D210" s="103"/>
      <c r="E210" s="112"/>
      <c r="F210" s="104">
        <f t="shared" ref="F210:F216" si="38">(D210/100)*E210</f>
        <v>0</v>
      </c>
      <c r="G210" s="111" t="str">
        <f>IF(ISERROR(E210*$K$216), "",E210*$K$216)</f>
        <v/>
      </c>
      <c r="H210" s="111" t="str">
        <f t="shared" ref="H210:H216" si="39">IF(ISERROR(D210/100*G210),"",D210/100*G210)</f>
        <v/>
      </c>
      <c r="I210" s="111" t="str">
        <f>IF(ISERROR(E210*$K$217),"",E210*$K$217)</f>
        <v/>
      </c>
      <c r="J210" s="86" t="e">
        <f>D210/100*I210</f>
        <v>#VALUE!</v>
      </c>
      <c r="K210" s="93" t="s">
        <v>95</v>
      </c>
    </row>
    <row r="211" spans="1:12" s="86" customFormat="1" ht="15" hidden="1" outlineLevel="2" x14ac:dyDescent="0.25">
      <c r="A211" s="102"/>
      <c r="B211" s="255"/>
      <c r="C211" s="255"/>
      <c r="D211" s="103"/>
      <c r="E211" s="112"/>
      <c r="F211" s="104">
        <f t="shared" si="38"/>
        <v>0</v>
      </c>
      <c r="G211" s="111" t="str">
        <f t="shared" ref="G211:G216" si="40">IF(ISERROR(E211*$K$216), "",E211*$K$216)</f>
        <v/>
      </c>
      <c r="H211" s="111" t="str">
        <f t="shared" si="39"/>
        <v/>
      </c>
      <c r="I211" s="111" t="str">
        <f t="shared" ref="I211:I216" si="41">IF(ISERROR(E211*$K$217),"",E211*$K$217)</f>
        <v/>
      </c>
      <c r="J211" s="86" t="e">
        <f t="shared" ref="J211:J216" si="42">D211/100*I211</f>
        <v>#VALUE!</v>
      </c>
      <c r="K211" s="93" t="s">
        <v>96</v>
      </c>
    </row>
    <row r="212" spans="1:12" s="86" customFormat="1" ht="15" hidden="1" outlineLevel="2" x14ac:dyDescent="0.25">
      <c r="A212" s="102"/>
      <c r="B212" s="254"/>
      <c r="C212" s="254"/>
      <c r="D212" s="103"/>
      <c r="E212" s="112"/>
      <c r="F212" s="104">
        <f t="shared" si="38"/>
        <v>0</v>
      </c>
      <c r="G212" s="111" t="str">
        <f t="shared" si="40"/>
        <v/>
      </c>
      <c r="H212" s="111" t="str">
        <f t="shared" si="39"/>
        <v/>
      </c>
      <c r="I212" s="111" t="str">
        <f t="shared" si="41"/>
        <v/>
      </c>
      <c r="J212" s="86" t="e">
        <f t="shared" si="42"/>
        <v>#VALUE!</v>
      </c>
      <c r="K212" s="87"/>
    </row>
    <row r="213" spans="1:12" s="86" customFormat="1" ht="15" hidden="1" outlineLevel="2" x14ac:dyDescent="0.25">
      <c r="A213" s="102"/>
      <c r="B213" s="255"/>
      <c r="C213" s="255"/>
      <c r="D213" s="103"/>
      <c r="E213" s="112"/>
      <c r="F213" s="104">
        <f t="shared" si="38"/>
        <v>0</v>
      </c>
      <c r="G213" s="111" t="str">
        <f t="shared" si="40"/>
        <v/>
      </c>
      <c r="H213" s="111" t="str">
        <f t="shared" si="39"/>
        <v/>
      </c>
      <c r="I213" s="111" t="str">
        <f t="shared" si="41"/>
        <v/>
      </c>
      <c r="J213" s="86" t="e">
        <f t="shared" si="42"/>
        <v>#VALUE!</v>
      </c>
      <c r="K213" s="87"/>
    </row>
    <row r="214" spans="1:12" s="86" customFormat="1" ht="15" hidden="1" outlineLevel="2" x14ac:dyDescent="0.25">
      <c r="A214" s="102"/>
      <c r="B214" s="254"/>
      <c r="C214" s="254"/>
      <c r="D214" s="103"/>
      <c r="E214" s="112"/>
      <c r="F214" s="104">
        <f t="shared" si="38"/>
        <v>0</v>
      </c>
      <c r="G214" s="111" t="str">
        <f t="shared" si="40"/>
        <v/>
      </c>
      <c r="H214" s="111" t="str">
        <f t="shared" si="39"/>
        <v/>
      </c>
      <c r="I214" s="111" t="str">
        <f t="shared" si="41"/>
        <v/>
      </c>
      <c r="J214" s="86" t="e">
        <f t="shared" si="42"/>
        <v>#VALUE!</v>
      </c>
      <c r="K214" s="87"/>
    </row>
    <row r="215" spans="1:12" s="86" customFormat="1" ht="15" hidden="1" outlineLevel="2" x14ac:dyDescent="0.25">
      <c r="A215" s="102"/>
      <c r="B215" s="255"/>
      <c r="C215" s="255"/>
      <c r="D215" s="103"/>
      <c r="E215" s="112"/>
      <c r="F215" s="104">
        <f t="shared" si="38"/>
        <v>0</v>
      </c>
      <c r="G215" s="111" t="str">
        <f t="shared" si="40"/>
        <v/>
      </c>
      <c r="H215" s="111" t="str">
        <f t="shared" si="39"/>
        <v/>
      </c>
      <c r="I215" s="111" t="str">
        <f t="shared" si="41"/>
        <v/>
      </c>
      <c r="J215" s="86" t="e">
        <f t="shared" si="42"/>
        <v>#VALUE!</v>
      </c>
    </row>
    <row r="216" spans="1:12" s="86" customFormat="1" ht="15" hidden="1" outlineLevel="2" x14ac:dyDescent="0.25">
      <c r="A216" s="102"/>
      <c r="B216" s="254"/>
      <c r="C216" s="254"/>
      <c r="D216" s="103"/>
      <c r="E216" s="112"/>
      <c r="F216" s="104">
        <f t="shared" si="38"/>
        <v>0</v>
      </c>
      <c r="G216" s="111" t="str">
        <f t="shared" si="40"/>
        <v/>
      </c>
      <c r="H216" s="111" t="str">
        <f t="shared" si="39"/>
        <v/>
      </c>
      <c r="I216" s="111" t="str">
        <f t="shared" si="41"/>
        <v/>
      </c>
      <c r="J216" s="86" t="e">
        <f t="shared" si="42"/>
        <v>#VALUE!</v>
      </c>
      <c r="K216" s="94" t="e">
        <f>E218/E217</f>
        <v>#DIV/0!</v>
      </c>
    </row>
    <row r="217" spans="1:12" s="86" customFormat="1" ht="15" hidden="1" outlineLevel="2" x14ac:dyDescent="0.25">
      <c r="A217" s="102"/>
      <c r="B217" s="102" t="s">
        <v>92</v>
      </c>
      <c r="C217" s="102">
        <f>B208</f>
        <v>0</v>
      </c>
      <c r="D217" s="102" t="s">
        <v>89</v>
      </c>
      <c r="E217" s="107"/>
      <c r="F217" s="105"/>
      <c r="G217" s="105"/>
      <c r="H217" s="105"/>
      <c r="I217" s="104"/>
      <c r="J217" s="122" t="e">
        <f>SUM(J210:J216)+E221</f>
        <v>#VALUE!</v>
      </c>
      <c r="K217" s="94" t="e">
        <f>(E222-E221)/E217</f>
        <v>#DIV/0!</v>
      </c>
    </row>
    <row r="218" spans="1:12" s="86" customFormat="1" ht="15.75" hidden="1" outlineLevel="2" x14ac:dyDescent="0.25">
      <c r="A218" s="102"/>
      <c r="B218" s="102" t="s">
        <v>65</v>
      </c>
      <c r="C218" s="102"/>
      <c r="D218" s="102"/>
      <c r="E218" s="107">
        <f>E222-SUM(E219:E221)</f>
        <v>0</v>
      </c>
      <c r="F218" s="96"/>
      <c r="G218" s="96"/>
      <c r="H218" s="105"/>
      <c r="I218" s="104"/>
      <c r="K218" s="87"/>
      <c r="L218" s="95" t="s">
        <v>61</v>
      </c>
    </row>
    <row r="219" spans="1:12" s="86" customFormat="1" ht="15.75" hidden="1" outlineLevel="2" x14ac:dyDescent="0.25">
      <c r="A219" s="102"/>
      <c r="B219" s="102" t="s">
        <v>78</v>
      </c>
      <c r="C219" s="102"/>
      <c r="D219" s="102"/>
      <c r="E219" s="107"/>
      <c r="F219" s="96"/>
      <c r="G219" s="108" t="s">
        <v>96</v>
      </c>
      <c r="H219" s="105"/>
      <c r="I219" s="104"/>
      <c r="K219" s="87"/>
      <c r="L219" s="95"/>
    </row>
    <row r="220" spans="1:12" s="86" customFormat="1" ht="15.75" hidden="1" outlineLevel="2" x14ac:dyDescent="0.25">
      <c r="A220" s="102"/>
      <c r="B220" s="102" t="s">
        <v>79</v>
      </c>
      <c r="C220" s="102"/>
      <c r="D220" s="102"/>
      <c r="E220" s="107"/>
      <c r="F220" s="96"/>
      <c r="G220" s="108" t="s">
        <v>96</v>
      </c>
      <c r="H220" s="105"/>
      <c r="I220" s="104"/>
      <c r="K220" s="87"/>
      <c r="L220" s="95"/>
    </row>
    <row r="221" spans="1:12" s="86" customFormat="1" ht="15.75" hidden="1" outlineLevel="2" x14ac:dyDescent="0.25">
      <c r="A221" s="102"/>
      <c r="B221" s="102" t="s">
        <v>93</v>
      </c>
      <c r="C221" s="102"/>
      <c r="D221" s="102"/>
      <c r="E221" s="107"/>
      <c r="F221" s="96"/>
      <c r="G221" s="108" t="s">
        <v>96</v>
      </c>
      <c r="H221" s="105"/>
      <c r="I221" s="104"/>
      <c r="K221" s="87"/>
      <c r="L221" s="95"/>
    </row>
    <row r="222" spans="1:12" s="86" customFormat="1" ht="15" hidden="1" outlineLevel="2" x14ac:dyDescent="0.25">
      <c r="A222" s="102"/>
      <c r="B222" s="102" t="s">
        <v>94</v>
      </c>
      <c r="C222" s="102"/>
      <c r="D222" s="102"/>
      <c r="E222" s="107"/>
      <c r="F222" s="96" t="e">
        <f>IF(J217-E222&gt;5,"ERROR","")</f>
        <v>#VALUE!</v>
      </c>
      <c r="G222" s="96" t="e">
        <f>IF(J217-E222&lt;-5,"ERROR","")</f>
        <v>#VALUE!</v>
      </c>
      <c r="H222" s="105"/>
      <c r="I222" s="104"/>
      <c r="K222" s="87"/>
    </row>
    <row r="223" spans="1:12" s="86" customFormat="1" ht="15" hidden="1" outlineLevel="2" x14ac:dyDescent="0.25">
      <c r="A223" s="96"/>
      <c r="B223" s="109" t="s">
        <v>76</v>
      </c>
      <c r="C223" s="102"/>
      <c r="D223" s="102"/>
      <c r="E223" s="107"/>
      <c r="F223" s="108"/>
      <c r="G223" s="110"/>
      <c r="H223" s="105"/>
      <c r="I223" s="104"/>
      <c r="K223" s="87"/>
    </row>
    <row r="224" spans="1:12" s="86" customFormat="1" ht="15" hidden="1" outlineLevel="2" x14ac:dyDescent="0.25">
      <c r="A224" s="102"/>
      <c r="B224" s="102" t="s">
        <v>104</v>
      </c>
      <c r="C224" s="102"/>
      <c r="D224" s="106" t="s">
        <v>108</v>
      </c>
      <c r="E224" s="113" t="s">
        <v>109</v>
      </c>
      <c r="F224" s="108"/>
      <c r="G224" s="110"/>
      <c r="H224" s="105"/>
      <c r="I224" s="104"/>
      <c r="K224" s="87"/>
    </row>
    <row r="225" spans="1:12" s="86" customFormat="1" ht="15" hidden="1" outlineLevel="2" x14ac:dyDescent="0.25">
      <c r="A225" s="102"/>
      <c r="B225" s="102" t="s">
        <v>105</v>
      </c>
      <c r="C225" s="102"/>
      <c r="D225" s="65"/>
      <c r="E225" s="114"/>
      <c r="F225" s="108"/>
      <c r="G225" s="110"/>
      <c r="H225" s="105"/>
      <c r="I225" s="104"/>
      <c r="K225" s="87"/>
    </row>
    <row r="226" spans="1:12" s="86" customFormat="1" ht="15" hidden="1" outlineLevel="2" x14ac:dyDescent="0.25">
      <c r="A226" s="102"/>
      <c r="B226" s="102" t="s">
        <v>106</v>
      </c>
      <c r="C226" s="102"/>
      <c r="D226" s="65"/>
      <c r="E226" s="114"/>
      <c r="F226" s="108"/>
      <c r="G226" s="110"/>
      <c r="H226" s="105"/>
      <c r="I226" s="104"/>
      <c r="K226" s="87"/>
    </row>
    <row r="227" spans="1:12" s="86" customFormat="1" ht="15" hidden="1" outlineLevel="2" x14ac:dyDescent="0.25">
      <c r="A227" s="102"/>
      <c r="B227" s="102" t="s">
        <v>107</v>
      </c>
      <c r="C227" s="102"/>
      <c r="D227" s="65"/>
      <c r="E227" s="114"/>
      <c r="F227" s="108"/>
      <c r="G227" s="110"/>
      <c r="H227" s="105"/>
      <c r="I227" s="104"/>
      <c r="K227" s="87"/>
    </row>
    <row r="228" spans="1:12" s="86" customFormat="1" ht="15" hidden="1" outlineLevel="2" x14ac:dyDescent="0.25">
      <c r="A228" s="102"/>
      <c r="B228" s="102"/>
      <c r="C228" s="102"/>
      <c r="D228" s="65"/>
      <c r="E228" s="114"/>
      <c r="F228" s="108"/>
      <c r="G228" s="110"/>
      <c r="H228" s="105"/>
      <c r="I228" s="104"/>
      <c r="K228" s="87"/>
    </row>
    <row r="229" spans="1:12" s="86" customFormat="1" ht="15" hidden="1" customHeight="1" outlineLevel="2" x14ac:dyDescent="0.25">
      <c r="A229" s="98" t="s">
        <v>0</v>
      </c>
      <c r="B229" s="99"/>
      <c r="D229" s="100"/>
      <c r="E229" s="100"/>
      <c r="F229" s="100"/>
      <c r="G229" s="99"/>
      <c r="H229" s="99"/>
      <c r="I229" s="101"/>
      <c r="K229" s="87"/>
    </row>
    <row r="230" spans="1:12" s="86" customFormat="1" ht="30" hidden="1" customHeight="1" outlineLevel="2" x14ac:dyDescent="0.25">
      <c r="A230" s="118" t="s">
        <v>1</v>
      </c>
      <c r="B230" s="258" t="s">
        <v>58</v>
      </c>
      <c r="C230" s="258"/>
      <c r="D230" s="118" t="s">
        <v>87</v>
      </c>
      <c r="E230" s="118" t="s">
        <v>88</v>
      </c>
      <c r="F230" s="119" t="s">
        <v>89</v>
      </c>
      <c r="G230" s="123" t="s">
        <v>90</v>
      </c>
      <c r="H230" s="121" t="s">
        <v>91</v>
      </c>
      <c r="I230" s="123" t="s">
        <v>97</v>
      </c>
      <c r="K230" s="87"/>
    </row>
    <row r="231" spans="1:12" s="86" customFormat="1" ht="15" hidden="1" customHeight="1" outlineLevel="2" x14ac:dyDescent="0.25">
      <c r="A231" s="102"/>
      <c r="B231" s="254"/>
      <c r="C231" s="254"/>
      <c r="D231" s="103"/>
      <c r="E231" s="112"/>
      <c r="F231" s="104">
        <f t="shared" ref="F231:F237" si="43">(D231/100)*E231</f>
        <v>0</v>
      </c>
      <c r="G231" s="111" t="str">
        <f>IF(ISERROR(E231*$K$237), "",E231*$K$237)</f>
        <v/>
      </c>
      <c r="H231" s="111" t="str">
        <f t="shared" ref="H231:H237" si="44">IF(ISERROR(D231/100*G231),"",D231/100*G231)</f>
        <v/>
      </c>
      <c r="I231" s="111" t="str">
        <f>IF(ISERROR(E231*$K$238),"",E231*$K$238)</f>
        <v/>
      </c>
      <c r="J231" s="86" t="e">
        <f>D231/100*I231</f>
        <v>#VALUE!</v>
      </c>
      <c r="K231" s="93" t="s">
        <v>95</v>
      </c>
    </row>
    <row r="232" spans="1:12" s="86" customFormat="1" ht="15" hidden="1" customHeight="1" outlineLevel="2" x14ac:dyDescent="0.25">
      <c r="A232" s="102"/>
      <c r="B232" s="255"/>
      <c r="C232" s="255"/>
      <c r="D232" s="103"/>
      <c r="E232" s="112"/>
      <c r="F232" s="104">
        <f t="shared" si="43"/>
        <v>0</v>
      </c>
      <c r="G232" s="111" t="str">
        <f t="shared" ref="G232:G237" si="45">IF(ISERROR(E232*$K$237), "",E232*$K$237)</f>
        <v/>
      </c>
      <c r="H232" s="111" t="str">
        <f t="shared" si="44"/>
        <v/>
      </c>
      <c r="I232" s="111" t="str">
        <f t="shared" ref="I232:I237" si="46">IF(ISERROR(E232*$K$238),"",E232*$K$238)</f>
        <v/>
      </c>
      <c r="J232" s="86" t="e">
        <f t="shared" ref="J232:J237" si="47">D232/100*I232</f>
        <v>#VALUE!</v>
      </c>
      <c r="K232" s="93" t="s">
        <v>96</v>
      </c>
    </row>
    <row r="233" spans="1:12" s="86" customFormat="1" ht="15" hidden="1" customHeight="1" outlineLevel="2" x14ac:dyDescent="0.25">
      <c r="A233" s="102"/>
      <c r="B233" s="254"/>
      <c r="C233" s="254"/>
      <c r="D233" s="103"/>
      <c r="E233" s="112"/>
      <c r="F233" s="104">
        <f t="shared" si="43"/>
        <v>0</v>
      </c>
      <c r="G233" s="111" t="str">
        <f t="shared" si="45"/>
        <v/>
      </c>
      <c r="H233" s="111" t="str">
        <f t="shared" si="44"/>
        <v/>
      </c>
      <c r="I233" s="111" t="str">
        <f t="shared" si="46"/>
        <v/>
      </c>
      <c r="J233" s="86" t="e">
        <f t="shared" si="47"/>
        <v>#VALUE!</v>
      </c>
      <c r="K233" s="87"/>
    </row>
    <row r="234" spans="1:12" s="86" customFormat="1" ht="15" hidden="1" customHeight="1" outlineLevel="2" x14ac:dyDescent="0.25">
      <c r="A234" s="102"/>
      <c r="B234" s="255"/>
      <c r="C234" s="255"/>
      <c r="D234" s="103"/>
      <c r="E234" s="112"/>
      <c r="F234" s="104">
        <f t="shared" si="43"/>
        <v>0</v>
      </c>
      <c r="G234" s="111" t="str">
        <f t="shared" si="45"/>
        <v/>
      </c>
      <c r="H234" s="111" t="str">
        <f t="shared" si="44"/>
        <v/>
      </c>
      <c r="I234" s="111" t="str">
        <f t="shared" si="46"/>
        <v/>
      </c>
      <c r="J234" s="86" t="e">
        <f t="shared" si="47"/>
        <v>#VALUE!</v>
      </c>
      <c r="K234" s="87"/>
    </row>
    <row r="235" spans="1:12" s="86" customFormat="1" ht="15" hidden="1" customHeight="1" outlineLevel="2" x14ac:dyDescent="0.25">
      <c r="A235" s="102"/>
      <c r="B235" s="254"/>
      <c r="C235" s="254"/>
      <c r="D235" s="103"/>
      <c r="E235" s="112"/>
      <c r="F235" s="104">
        <f t="shared" si="43"/>
        <v>0</v>
      </c>
      <c r="G235" s="111" t="str">
        <f t="shared" si="45"/>
        <v/>
      </c>
      <c r="H235" s="111" t="str">
        <f t="shared" si="44"/>
        <v/>
      </c>
      <c r="I235" s="111" t="str">
        <f t="shared" si="46"/>
        <v/>
      </c>
      <c r="J235" s="86" t="e">
        <f t="shared" si="47"/>
        <v>#VALUE!</v>
      </c>
      <c r="K235" s="87"/>
    </row>
    <row r="236" spans="1:12" s="86" customFormat="1" ht="15" hidden="1" customHeight="1" outlineLevel="2" x14ac:dyDescent="0.25">
      <c r="A236" s="102"/>
      <c r="B236" s="255"/>
      <c r="C236" s="255"/>
      <c r="D236" s="103"/>
      <c r="E236" s="112"/>
      <c r="F236" s="104">
        <f t="shared" si="43"/>
        <v>0</v>
      </c>
      <c r="G236" s="111" t="str">
        <f t="shared" si="45"/>
        <v/>
      </c>
      <c r="H236" s="111" t="str">
        <f t="shared" si="44"/>
        <v/>
      </c>
      <c r="I236" s="111" t="str">
        <f t="shared" si="46"/>
        <v/>
      </c>
      <c r="J236" s="86" t="e">
        <f t="shared" si="47"/>
        <v>#VALUE!</v>
      </c>
    </row>
    <row r="237" spans="1:12" s="86" customFormat="1" ht="15" hidden="1" customHeight="1" outlineLevel="2" x14ac:dyDescent="0.25">
      <c r="A237" s="102"/>
      <c r="B237" s="254"/>
      <c r="C237" s="254"/>
      <c r="D237" s="103"/>
      <c r="E237" s="112"/>
      <c r="F237" s="104">
        <f t="shared" si="43"/>
        <v>0</v>
      </c>
      <c r="G237" s="111" t="str">
        <f t="shared" si="45"/>
        <v/>
      </c>
      <c r="H237" s="111" t="str">
        <f t="shared" si="44"/>
        <v/>
      </c>
      <c r="I237" s="111" t="str">
        <f t="shared" si="46"/>
        <v/>
      </c>
      <c r="J237" s="86" t="e">
        <f t="shared" si="47"/>
        <v>#VALUE!</v>
      </c>
      <c r="K237" s="94" t="e">
        <f>E239/E238</f>
        <v>#DIV/0!</v>
      </c>
    </row>
    <row r="238" spans="1:12" s="86" customFormat="1" ht="15" hidden="1" customHeight="1" outlineLevel="2" x14ac:dyDescent="0.25">
      <c r="A238" s="102"/>
      <c r="B238" s="102" t="s">
        <v>92</v>
      </c>
      <c r="C238" s="102">
        <f>B229</f>
        <v>0</v>
      </c>
      <c r="D238" s="102" t="s">
        <v>89</v>
      </c>
      <c r="E238" s="107"/>
      <c r="F238" s="105"/>
      <c r="G238" s="105"/>
      <c r="H238" s="105"/>
      <c r="I238" s="104"/>
      <c r="J238" s="122" t="e">
        <f>SUM(J231:J237)+E242</f>
        <v>#VALUE!</v>
      </c>
      <c r="K238" s="94" t="e">
        <f>(E243-E242)/E238</f>
        <v>#DIV/0!</v>
      </c>
    </row>
    <row r="239" spans="1:12" s="86" customFormat="1" ht="15.75" hidden="1" customHeight="1" outlineLevel="2" x14ac:dyDescent="0.25">
      <c r="A239" s="102"/>
      <c r="B239" s="102" t="s">
        <v>65</v>
      </c>
      <c r="C239" s="102"/>
      <c r="D239" s="102"/>
      <c r="E239" s="107">
        <f>E243-SUM(E240:E242)</f>
        <v>0</v>
      </c>
      <c r="F239" s="96"/>
      <c r="G239" s="96"/>
      <c r="H239" s="105"/>
      <c r="I239" s="104"/>
      <c r="K239" s="87"/>
      <c r="L239" s="95" t="s">
        <v>61</v>
      </c>
    </row>
    <row r="240" spans="1:12" s="86" customFormat="1" ht="15.75" hidden="1" outlineLevel="2" x14ac:dyDescent="0.25">
      <c r="A240" s="102"/>
      <c r="B240" s="102" t="s">
        <v>78</v>
      </c>
      <c r="C240" s="102"/>
      <c r="D240" s="102"/>
      <c r="E240" s="107"/>
      <c r="F240" s="96"/>
      <c r="G240" s="108" t="s">
        <v>96</v>
      </c>
      <c r="H240" s="105"/>
      <c r="I240" s="104"/>
      <c r="K240" s="87"/>
      <c r="L240" s="95"/>
    </row>
    <row r="241" spans="1:12" s="86" customFormat="1" ht="15.75" hidden="1" outlineLevel="2" x14ac:dyDescent="0.25">
      <c r="A241" s="102"/>
      <c r="B241" s="102" t="s">
        <v>79</v>
      </c>
      <c r="C241" s="102"/>
      <c r="D241" s="102"/>
      <c r="E241" s="107"/>
      <c r="F241" s="96"/>
      <c r="G241" s="108" t="s">
        <v>96</v>
      </c>
      <c r="H241" s="105"/>
      <c r="I241" s="104"/>
      <c r="K241" s="87"/>
      <c r="L241" s="95"/>
    </row>
    <row r="242" spans="1:12" s="86" customFormat="1" ht="15.75" hidden="1" outlineLevel="2" x14ac:dyDescent="0.25">
      <c r="A242" s="102"/>
      <c r="B242" s="102" t="s">
        <v>93</v>
      </c>
      <c r="C242" s="102"/>
      <c r="D242" s="102"/>
      <c r="E242" s="107"/>
      <c r="F242" s="96"/>
      <c r="G242" s="108" t="s">
        <v>96</v>
      </c>
      <c r="H242" s="105"/>
      <c r="I242" s="104"/>
      <c r="K242" s="87"/>
      <c r="L242" s="95"/>
    </row>
    <row r="243" spans="1:12" s="86" customFormat="1" ht="15" hidden="1" outlineLevel="2" x14ac:dyDescent="0.25">
      <c r="A243" s="102"/>
      <c r="B243" s="102" t="s">
        <v>94</v>
      </c>
      <c r="C243" s="102"/>
      <c r="D243" s="102"/>
      <c r="E243" s="107"/>
      <c r="F243" s="96" t="e">
        <f>IF(J238-E243&gt;5,"ERROR","")</f>
        <v>#VALUE!</v>
      </c>
      <c r="G243" s="96" t="e">
        <f>IF(J238-E243&lt;-5,"ERROR","")</f>
        <v>#VALUE!</v>
      </c>
      <c r="H243" s="105"/>
      <c r="I243" s="104"/>
      <c r="K243" s="87"/>
    </row>
    <row r="244" spans="1:12" s="86" customFormat="1" ht="15" hidden="1" outlineLevel="2" x14ac:dyDescent="0.25">
      <c r="A244" s="96"/>
      <c r="B244" s="109" t="s">
        <v>76</v>
      </c>
      <c r="C244" s="102"/>
      <c r="D244" s="102"/>
      <c r="E244" s="107"/>
      <c r="F244" s="108"/>
      <c r="G244" s="110"/>
      <c r="H244" s="105"/>
      <c r="I244" s="104"/>
      <c r="K244" s="87"/>
    </row>
    <row r="245" spans="1:12" s="86" customFormat="1" ht="15" hidden="1" outlineLevel="2" x14ac:dyDescent="0.25">
      <c r="A245" s="102"/>
      <c r="B245" s="102" t="s">
        <v>104</v>
      </c>
      <c r="C245" s="102"/>
      <c r="D245" s="106" t="s">
        <v>108</v>
      </c>
      <c r="E245" s="113" t="s">
        <v>109</v>
      </c>
      <c r="F245" s="108"/>
      <c r="G245" s="110"/>
      <c r="H245" s="105"/>
      <c r="I245" s="104"/>
      <c r="K245" s="87"/>
    </row>
    <row r="246" spans="1:12" s="86" customFormat="1" ht="15" hidden="1" outlineLevel="2" x14ac:dyDescent="0.25">
      <c r="A246" s="102"/>
      <c r="B246" s="102" t="s">
        <v>105</v>
      </c>
      <c r="C246" s="102"/>
      <c r="D246" s="65"/>
      <c r="E246" s="114"/>
      <c r="F246" s="108"/>
      <c r="G246" s="110"/>
      <c r="H246" s="105"/>
      <c r="I246" s="104"/>
      <c r="K246" s="87"/>
    </row>
    <row r="247" spans="1:12" s="86" customFormat="1" ht="15" hidden="1" outlineLevel="2" x14ac:dyDescent="0.25">
      <c r="A247" s="102"/>
      <c r="B247" s="102" t="s">
        <v>106</v>
      </c>
      <c r="C247" s="102"/>
      <c r="D247" s="65"/>
      <c r="E247" s="114"/>
      <c r="F247" s="108"/>
      <c r="G247" s="110"/>
      <c r="H247" s="105"/>
      <c r="I247" s="104"/>
      <c r="K247" s="87"/>
    </row>
    <row r="248" spans="1:12" s="86" customFormat="1" ht="15" hidden="1" outlineLevel="2" x14ac:dyDescent="0.25">
      <c r="A248" s="102"/>
      <c r="B248" s="102" t="s">
        <v>107</v>
      </c>
      <c r="C248" s="102"/>
      <c r="D248" s="65"/>
      <c r="E248" s="114"/>
      <c r="F248" s="108"/>
      <c r="G248" s="110"/>
      <c r="H248" s="105"/>
      <c r="I248" s="104"/>
      <c r="K248" s="87"/>
    </row>
    <row r="249" spans="1:12" collapsed="1" x14ac:dyDescent="0.2"/>
    <row r="253" spans="1:12" s="86" customFormat="1" x14ac:dyDescent="0.2">
      <c r="B253" s="25"/>
      <c r="H253" s="39"/>
    </row>
    <row r="254" spans="1:12" s="67" customFormat="1" ht="18" x14ac:dyDescent="0.25">
      <c r="A254" s="256" t="s">
        <v>134</v>
      </c>
      <c r="B254" s="257"/>
      <c r="C254" s="257"/>
      <c r="D254" s="257"/>
      <c r="E254" s="257"/>
      <c r="F254" s="257"/>
      <c r="G254" s="257"/>
      <c r="H254" s="257"/>
      <c r="I254" s="257"/>
      <c r="J254" s="86"/>
      <c r="K254" s="86"/>
      <c r="L254" s="86"/>
    </row>
    <row r="255" spans="1:12" ht="15.75" x14ac:dyDescent="0.25">
      <c r="A255" s="250" t="s">
        <v>66</v>
      </c>
      <c r="B255" s="89"/>
      <c r="C255" s="86"/>
      <c r="D255" s="90"/>
      <c r="E255" s="90"/>
      <c r="F255" s="90"/>
      <c r="G255" s="90"/>
      <c r="H255" s="91"/>
      <c r="I255" s="92"/>
      <c r="J255" s="86"/>
      <c r="K255" s="86"/>
      <c r="L255" s="86"/>
    </row>
    <row r="256" spans="1:12" ht="15.75" x14ac:dyDescent="0.25">
      <c r="A256" s="192" t="s">
        <v>133</v>
      </c>
      <c r="B256" s="193" t="s">
        <v>116</v>
      </c>
      <c r="C256" s="86"/>
      <c r="D256" s="90"/>
      <c r="E256" s="90"/>
      <c r="F256" s="90"/>
      <c r="G256" s="90"/>
      <c r="H256" s="91"/>
      <c r="I256" s="92"/>
      <c r="K256" s="97"/>
      <c r="L256" s="97"/>
    </row>
    <row r="257" spans="1:19" ht="15" x14ac:dyDescent="0.25">
      <c r="A257" s="192" t="s">
        <v>133</v>
      </c>
      <c r="B257" s="193" t="s">
        <v>69</v>
      </c>
      <c r="C257" s="86"/>
      <c r="D257" s="90"/>
      <c r="E257" s="90"/>
      <c r="F257" s="90"/>
      <c r="G257" s="90"/>
      <c r="H257" s="91"/>
      <c r="I257" s="92"/>
      <c r="J257" s="86"/>
      <c r="K257" s="86"/>
      <c r="L257" s="86"/>
    </row>
    <row r="258" spans="1:19" ht="15" x14ac:dyDescent="0.25">
      <c r="A258" s="192" t="s">
        <v>133</v>
      </c>
      <c r="B258" s="193" t="s">
        <v>67</v>
      </c>
      <c r="C258" s="86"/>
      <c r="D258" s="90"/>
      <c r="E258" s="90"/>
      <c r="F258" s="90"/>
      <c r="G258" s="90"/>
      <c r="H258" s="91"/>
      <c r="I258" s="92"/>
      <c r="J258" s="86"/>
      <c r="K258" s="86"/>
      <c r="L258" s="86"/>
    </row>
    <row r="259" spans="1:19" ht="15.75" x14ac:dyDescent="0.25">
      <c r="A259" s="192" t="s">
        <v>133</v>
      </c>
      <c r="B259" s="193" t="s">
        <v>77</v>
      </c>
      <c r="C259" s="86"/>
      <c r="D259" s="90"/>
      <c r="E259" s="90"/>
      <c r="F259" s="90"/>
      <c r="G259" s="90"/>
      <c r="H259" s="91"/>
      <c r="I259" s="92"/>
      <c r="J259" s="88" t="s">
        <v>101</v>
      </c>
      <c r="K259" s="86"/>
      <c r="L259" s="86"/>
    </row>
    <row r="260" spans="1:19" ht="15.75" x14ac:dyDescent="0.25">
      <c r="A260" s="192" t="s">
        <v>133</v>
      </c>
      <c r="B260" s="193" t="s">
        <v>132</v>
      </c>
      <c r="C260" s="86"/>
      <c r="D260" s="90"/>
      <c r="E260" s="90"/>
      <c r="F260" s="90"/>
      <c r="G260" s="90"/>
      <c r="H260" s="91"/>
      <c r="I260" s="92"/>
      <c r="J260" s="97" t="s">
        <v>102</v>
      </c>
      <c r="K260" s="86"/>
      <c r="L260" s="86"/>
    </row>
    <row r="261" spans="1:19" ht="15" x14ac:dyDescent="0.25">
      <c r="A261" s="192" t="s">
        <v>133</v>
      </c>
      <c r="B261" s="193" t="s">
        <v>68</v>
      </c>
      <c r="C261" s="86"/>
      <c r="D261" s="90"/>
      <c r="E261" s="90"/>
      <c r="F261" s="90"/>
      <c r="G261" s="90"/>
      <c r="H261" s="91"/>
      <c r="I261" s="92"/>
      <c r="J261" s="86"/>
      <c r="K261" s="86"/>
      <c r="L261" s="86"/>
      <c r="M261" s="86"/>
      <c r="N261" s="84"/>
    </row>
    <row r="262" spans="1:19" s="86" customFormat="1" ht="15" x14ac:dyDescent="0.25">
      <c r="A262" s="192"/>
      <c r="B262" s="193"/>
      <c r="D262" s="90"/>
      <c r="E262" s="90"/>
      <c r="F262" s="90"/>
      <c r="G262" s="90"/>
      <c r="H262" s="91"/>
      <c r="I262" s="92"/>
    </row>
    <row r="263" spans="1:19" s="86" customFormat="1" ht="15" x14ac:dyDescent="0.25">
      <c r="A263" s="192"/>
      <c r="B263" s="193"/>
      <c r="D263" s="90"/>
      <c r="E263" s="90"/>
      <c r="F263" s="90"/>
      <c r="G263" s="90"/>
      <c r="H263" s="91"/>
      <c r="I263" s="92"/>
    </row>
    <row r="264" spans="1:19" ht="18" x14ac:dyDescent="0.25">
      <c r="A264" s="256" t="s">
        <v>119</v>
      </c>
      <c r="B264" s="257"/>
      <c r="C264" s="257"/>
      <c r="D264" s="257"/>
      <c r="E264" s="257"/>
      <c r="F264" s="257"/>
      <c r="G264" s="257"/>
      <c r="H264" s="257"/>
      <c r="I264" s="257"/>
      <c r="J264" s="86"/>
      <c r="K264" s="86"/>
      <c r="L264" s="86"/>
      <c r="M264" s="86"/>
      <c r="N264" s="84"/>
    </row>
    <row r="265" spans="1:19" ht="29.25" customHeight="1" x14ac:dyDescent="0.25">
      <c r="A265" s="266" t="s">
        <v>101</v>
      </c>
      <c r="B265" s="266"/>
      <c r="C265" s="266"/>
      <c r="D265" s="266"/>
      <c r="E265" s="266"/>
      <c r="F265" s="266"/>
      <c r="G265" s="266"/>
      <c r="H265" s="266"/>
      <c r="I265" s="266"/>
      <c r="J265" s="116"/>
    </row>
    <row r="266" spans="1:19" ht="29.25" customHeight="1" x14ac:dyDescent="0.25">
      <c r="A266" s="253" t="s">
        <v>103</v>
      </c>
      <c r="B266" s="253"/>
      <c r="C266" s="253"/>
      <c r="D266" s="253"/>
      <c r="E266" s="253"/>
      <c r="F266" s="253"/>
      <c r="G266" s="253"/>
      <c r="H266" s="253"/>
      <c r="I266" s="253"/>
      <c r="J266" s="117"/>
      <c r="K266" s="67"/>
      <c r="L266" s="67"/>
      <c r="M266" s="67"/>
      <c r="N266" s="67"/>
      <c r="O266" s="67"/>
      <c r="P266" s="67"/>
      <c r="Q266" s="67"/>
      <c r="R266" s="67"/>
      <c r="S266" s="67"/>
    </row>
    <row r="267" spans="1:19" s="86" customFormat="1" ht="29.25" customHeight="1" x14ac:dyDescent="0.25">
      <c r="A267" s="253" t="s">
        <v>152</v>
      </c>
      <c r="B267" s="253"/>
      <c r="C267" s="253"/>
      <c r="D267" s="253"/>
      <c r="E267" s="253"/>
      <c r="F267" s="253"/>
      <c r="G267" s="253"/>
      <c r="H267" s="253"/>
      <c r="I267" s="253"/>
      <c r="J267" s="117"/>
      <c r="K267" s="67"/>
      <c r="L267" s="67"/>
      <c r="M267" s="67"/>
      <c r="N267" s="67"/>
      <c r="O267" s="67"/>
      <c r="P267" s="67"/>
      <c r="Q267" s="67"/>
      <c r="R267" s="67"/>
      <c r="S267" s="67"/>
    </row>
    <row r="268" spans="1:19" ht="29.25" customHeight="1" x14ac:dyDescent="0.25">
      <c r="A268" s="253" t="s">
        <v>145</v>
      </c>
      <c r="B268" s="253"/>
      <c r="C268" s="253"/>
      <c r="D268" s="253"/>
      <c r="E268" s="253"/>
      <c r="F268" s="253"/>
      <c r="G268" s="253"/>
      <c r="H268" s="253"/>
      <c r="I268" s="253"/>
      <c r="J268" s="117"/>
      <c r="K268" s="67"/>
      <c r="L268" s="67"/>
      <c r="M268" s="67"/>
      <c r="N268" s="67"/>
      <c r="O268" s="67"/>
      <c r="P268" s="67"/>
      <c r="Q268" s="67"/>
      <c r="R268" s="67"/>
      <c r="S268" s="67"/>
    </row>
    <row r="269" spans="1:19" ht="59.25" customHeight="1" x14ac:dyDescent="0.25">
      <c r="A269" s="253" t="s">
        <v>146</v>
      </c>
      <c r="B269" s="253"/>
      <c r="C269" s="253"/>
      <c r="D269" s="253"/>
      <c r="E269" s="253"/>
      <c r="F269" s="253"/>
      <c r="G269" s="253"/>
      <c r="H269" s="253"/>
      <c r="I269" s="253"/>
      <c r="J269" s="69"/>
      <c r="K269" s="67"/>
      <c r="L269" s="67"/>
      <c r="M269" s="67"/>
      <c r="N269" s="67"/>
      <c r="O269" s="67"/>
      <c r="P269" s="67"/>
      <c r="Q269" s="67"/>
      <c r="R269" s="67"/>
      <c r="S269" s="67"/>
    </row>
    <row r="270" spans="1:19" ht="29.25" customHeight="1" x14ac:dyDescent="0.25">
      <c r="A270" s="253" t="s">
        <v>147</v>
      </c>
      <c r="B270" s="253"/>
      <c r="C270" s="253"/>
      <c r="D270" s="253"/>
      <c r="E270" s="253"/>
      <c r="F270" s="253"/>
      <c r="G270" s="253"/>
      <c r="H270" s="253"/>
      <c r="I270" s="253"/>
      <c r="J270" s="67"/>
    </row>
    <row r="271" spans="1:19" ht="29.25" customHeight="1" x14ac:dyDescent="0.25">
      <c r="A271" s="253" t="s">
        <v>148</v>
      </c>
      <c r="B271" s="253"/>
      <c r="C271" s="253"/>
      <c r="D271" s="253"/>
      <c r="E271" s="253"/>
      <c r="F271" s="253"/>
      <c r="G271" s="253"/>
      <c r="H271" s="253"/>
      <c r="I271" s="253"/>
      <c r="J271" s="85"/>
    </row>
    <row r="272" spans="1:19" ht="46.5" customHeight="1" x14ac:dyDescent="0.25">
      <c r="A272" s="253" t="s">
        <v>149</v>
      </c>
      <c r="B272" s="253"/>
      <c r="C272" s="253"/>
      <c r="D272" s="253"/>
      <c r="E272" s="253"/>
      <c r="F272" s="253"/>
      <c r="G272" s="253"/>
      <c r="H272" s="253"/>
      <c r="I272" s="253"/>
      <c r="J272" s="69"/>
      <c r="K272" s="67"/>
      <c r="L272" s="67"/>
      <c r="M272" s="67"/>
      <c r="N272" s="67"/>
      <c r="O272" s="67"/>
      <c r="P272" s="67"/>
      <c r="Q272" s="67"/>
      <c r="R272" s="67"/>
      <c r="S272" s="67"/>
    </row>
    <row r="273" spans="1:19" ht="18" customHeight="1" x14ac:dyDescent="0.25">
      <c r="A273" s="253" t="s">
        <v>150</v>
      </c>
      <c r="B273" s="253"/>
      <c r="C273" s="253"/>
      <c r="D273" s="253"/>
      <c r="E273" s="253"/>
      <c r="F273" s="253"/>
      <c r="G273" s="253"/>
      <c r="H273" s="253"/>
      <c r="I273" s="253"/>
      <c r="J273" s="115"/>
      <c r="K273" s="67"/>
      <c r="L273" s="67"/>
      <c r="M273" s="67"/>
      <c r="N273" s="67"/>
      <c r="O273" s="67"/>
      <c r="P273" s="67"/>
      <c r="Q273" s="67"/>
      <c r="R273" s="67"/>
      <c r="S273" s="67"/>
    </row>
    <row r="274" spans="1:19" ht="15" customHeight="1" x14ac:dyDescent="0.25">
      <c r="A274" s="253" t="s">
        <v>151</v>
      </c>
      <c r="B274" s="253"/>
      <c r="C274" s="253"/>
      <c r="D274" s="253"/>
      <c r="E274" s="253"/>
      <c r="F274" s="253"/>
      <c r="G274" s="253"/>
      <c r="H274" s="253"/>
      <c r="I274" s="253"/>
      <c r="J274" s="117"/>
    </row>
    <row r="275" spans="1:19" s="86" customFormat="1" ht="17.25" customHeight="1" x14ac:dyDescent="0.25">
      <c r="A275" s="208"/>
      <c r="B275" s="208"/>
      <c r="C275" s="208"/>
      <c r="D275" s="208"/>
      <c r="E275" s="208"/>
      <c r="F275" s="208"/>
      <c r="G275" s="208"/>
      <c r="H275" s="208"/>
      <c r="I275" s="208"/>
      <c r="J275" s="117"/>
    </row>
    <row r="276" spans="1:19" s="86" customFormat="1" ht="17.25" customHeight="1" x14ac:dyDescent="0.25">
      <c r="A276" s="208"/>
      <c r="B276" s="208"/>
      <c r="C276" s="208"/>
      <c r="D276" s="208"/>
      <c r="E276" s="208"/>
      <c r="F276" s="208"/>
      <c r="G276" s="208"/>
      <c r="H276" s="208"/>
      <c r="I276" s="208"/>
      <c r="J276" s="117"/>
    </row>
    <row r="277" spans="1:19" ht="18" x14ac:dyDescent="0.25">
      <c r="A277" s="267" t="s">
        <v>120</v>
      </c>
      <c r="B277" s="267"/>
      <c r="C277" s="267"/>
      <c r="D277" s="267"/>
      <c r="E277" s="267"/>
      <c r="F277" s="267"/>
      <c r="G277" s="267"/>
      <c r="H277" s="267"/>
      <c r="I277" s="267"/>
      <c r="J277" s="67"/>
    </row>
    <row r="278" spans="1:19" ht="18.75" x14ac:dyDescent="0.3">
      <c r="A278" s="73" t="s">
        <v>162</v>
      </c>
      <c r="D278" s="19"/>
      <c r="E278" s="19"/>
      <c r="F278" s="19"/>
      <c r="G278" s="19"/>
      <c r="H278" s="19"/>
      <c r="I278" s="19"/>
      <c r="J278" s="67"/>
    </row>
    <row r="279" spans="1:19" s="67" customFormat="1" ht="18.75" x14ac:dyDescent="0.3">
      <c r="A279" s="74" t="s">
        <v>158</v>
      </c>
      <c r="D279" s="19"/>
      <c r="E279" s="18"/>
      <c r="F279" s="18"/>
      <c r="G279" s="18"/>
      <c r="H279" s="18"/>
      <c r="I279" s="18"/>
      <c r="K279" s="4"/>
      <c r="L279" s="4"/>
      <c r="M279" s="4"/>
      <c r="N279" s="4"/>
      <c r="O279" s="4"/>
      <c r="P279" s="4"/>
      <c r="Q279" s="4"/>
      <c r="R279" s="4"/>
      <c r="S279" s="4"/>
    </row>
    <row r="280" spans="1:19" s="67" customFormat="1" ht="18.75" x14ac:dyDescent="0.3">
      <c r="A280" s="200" t="s">
        <v>136</v>
      </c>
      <c r="B280" s="17"/>
      <c r="C280" s="73"/>
      <c r="D280" s="19"/>
      <c r="E280" s="18"/>
      <c r="F280" s="18"/>
      <c r="G280" s="18"/>
      <c r="H280" s="18"/>
      <c r="I280" s="18"/>
      <c r="K280" s="4"/>
      <c r="L280" s="4"/>
    </row>
    <row r="281" spans="1:19" ht="15" x14ac:dyDescent="0.25">
      <c r="A281" s="21"/>
      <c r="B281" s="31"/>
      <c r="C281" s="32"/>
      <c r="D281" s="32"/>
      <c r="E281" s="32"/>
      <c r="F281" s="32"/>
      <c r="G281" s="32"/>
      <c r="H281" s="33"/>
      <c r="I281" s="32"/>
      <c r="J281" s="26"/>
    </row>
    <row r="282" spans="1:19" s="67" customFormat="1" ht="15" x14ac:dyDescent="0.25">
      <c r="A282" s="21"/>
      <c r="B282" s="31"/>
      <c r="C282" s="32"/>
      <c r="D282" s="32"/>
      <c r="E282" s="32"/>
      <c r="F282" s="32"/>
      <c r="G282" s="32"/>
      <c r="H282" s="33"/>
      <c r="I282" s="32"/>
      <c r="J282" s="26"/>
      <c r="K282" s="4"/>
      <c r="L282" s="4"/>
    </row>
    <row r="283" spans="1:19" s="67" customFormat="1" ht="15" x14ac:dyDescent="0.25">
      <c r="A283" s="21"/>
      <c r="B283" s="31"/>
      <c r="C283" s="32"/>
      <c r="D283" s="32"/>
      <c r="E283" s="32"/>
      <c r="F283" s="32"/>
      <c r="G283" s="32"/>
      <c r="H283" s="33"/>
      <c r="I283" s="32"/>
      <c r="J283" s="26"/>
      <c r="K283" s="4"/>
      <c r="L283" s="4"/>
      <c r="M283" s="4"/>
      <c r="N283" s="4"/>
      <c r="O283" s="4"/>
      <c r="P283" s="4"/>
      <c r="Q283" s="4"/>
      <c r="R283" s="4"/>
      <c r="S283" s="4"/>
    </row>
    <row r="284" spans="1:19" ht="15" x14ac:dyDescent="0.25">
      <c r="A284" s="21"/>
      <c r="B284" s="31"/>
      <c r="C284" s="32"/>
      <c r="D284" s="32"/>
      <c r="E284" s="32"/>
      <c r="F284" s="32"/>
      <c r="G284" s="32"/>
      <c r="H284" s="33"/>
      <c r="I284" s="32"/>
      <c r="J284" s="26"/>
    </row>
    <row r="285" spans="1:19" ht="15" x14ac:dyDescent="0.25">
      <c r="A285" s="21"/>
      <c r="B285" s="31"/>
      <c r="C285" s="32"/>
      <c r="D285" s="32"/>
      <c r="E285" s="32"/>
      <c r="F285" s="32"/>
      <c r="G285" s="32"/>
      <c r="H285" s="33"/>
      <c r="I285" s="32"/>
      <c r="J285" s="67"/>
    </row>
    <row r="286" spans="1:19" ht="15" x14ac:dyDescent="0.25">
      <c r="A286" s="21"/>
      <c r="B286" s="31"/>
      <c r="C286" s="32"/>
      <c r="D286" s="32"/>
      <c r="E286" s="32"/>
      <c r="F286" s="32"/>
      <c r="G286" s="32"/>
      <c r="H286" s="33"/>
      <c r="I286" s="32"/>
      <c r="J286" s="67"/>
    </row>
    <row r="287" spans="1:19" ht="15" x14ac:dyDescent="0.25">
      <c r="A287" s="21"/>
      <c r="B287" s="31"/>
      <c r="C287" s="32"/>
      <c r="D287" s="32"/>
      <c r="E287" s="32"/>
      <c r="F287" s="32"/>
      <c r="G287" s="32"/>
      <c r="H287" s="33"/>
      <c r="I287" s="32"/>
      <c r="J287" s="67"/>
    </row>
    <row r="288" spans="1:19" ht="15" x14ac:dyDescent="0.25">
      <c r="A288" s="21"/>
      <c r="B288" s="31"/>
      <c r="C288" s="32"/>
      <c r="D288" s="32"/>
      <c r="E288" s="32"/>
      <c r="F288" s="32"/>
      <c r="G288" s="32"/>
      <c r="H288" s="33"/>
      <c r="I288" s="32"/>
      <c r="J288" s="67"/>
    </row>
    <row r="289" spans="1:9" ht="15" x14ac:dyDescent="0.25">
      <c r="A289" s="21"/>
      <c r="B289" s="31"/>
      <c r="C289" s="32"/>
      <c r="D289" s="32"/>
      <c r="E289" s="32"/>
      <c r="F289" s="32"/>
      <c r="G289" s="32"/>
      <c r="H289" s="33"/>
      <c r="I289" s="32"/>
    </row>
    <row r="290" spans="1:9" ht="15" x14ac:dyDescent="0.25">
      <c r="A290" s="21"/>
      <c r="B290" s="31"/>
      <c r="C290" s="32"/>
      <c r="D290" s="32"/>
      <c r="E290" s="32"/>
      <c r="F290" s="32"/>
      <c r="G290" s="32"/>
      <c r="H290" s="33"/>
      <c r="I290" s="32"/>
    </row>
    <row r="291" spans="1:9" s="86" customFormat="1" ht="15" x14ac:dyDescent="0.25">
      <c r="A291" s="89"/>
      <c r="B291" s="31"/>
      <c r="C291" s="32"/>
      <c r="D291" s="32"/>
      <c r="E291" s="32"/>
      <c r="F291" s="32"/>
      <c r="G291" s="32"/>
      <c r="H291" s="33"/>
      <c r="I291" s="32"/>
    </row>
    <row r="292" spans="1:9" ht="15.75" x14ac:dyDescent="0.25">
      <c r="A292" s="21"/>
      <c r="B292" s="31"/>
      <c r="C292" s="32"/>
      <c r="D292" s="34"/>
      <c r="E292" s="32"/>
      <c r="F292" s="32"/>
      <c r="G292" s="32"/>
      <c r="H292" s="33"/>
      <c r="I292" s="32"/>
    </row>
    <row r="293" spans="1:9" ht="15.75" x14ac:dyDescent="0.25">
      <c r="A293" s="250" t="s">
        <v>71</v>
      </c>
      <c r="B293" s="251"/>
      <c r="C293" s="75"/>
      <c r="D293" s="67"/>
      <c r="E293" s="67"/>
      <c r="F293" s="67"/>
      <c r="G293" s="30"/>
      <c r="H293" s="71"/>
      <c r="I293" s="72"/>
    </row>
    <row r="294" spans="1:9" ht="15.75" x14ac:dyDescent="0.25">
      <c r="A294" s="264" t="s">
        <v>72</v>
      </c>
      <c r="B294" s="264"/>
      <c r="C294" s="67"/>
      <c r="D294" s="265" t="s">
        <v>73</v>
      </c>
      <c r="E294" s="265"/>
      <c r="F294" s="67"/>
      <c r="G294" s="30"/>
      <c r="H294" s="71"/>
      <c r="I294" s="72"/>
    </row>
    <row r="295" spans="1:9" ht="15.75" x14ac:dyDescent="0.25">
      <c r="A295" s="251" t="s">
        <v>74</v>
      </c>
      <c r="B295" s="251"/>
      <c r="C295" s="67"/>
      <c r="D295" s="83" t="s">
        <v>124</v>
      </c>
      <c r="E295" s="67"/>
      <c r="F295" s="67"/>
      <c r="G295" s="19"/>
      <c r="H295" s="20"/>
      <c r="I295" s="21"/>
    </row>
    <row r="296" spans="1:9" x14ac:dyDescent="0.2">
      <c r="A296" s="35"/>
      <c r="B296" s="36"/>
      <c r="C296" s="21"/>
      <c r="D296" s="67"/>
      <c r="E296" s="21"/>
      <c r="F296" s="67"/>
      <c r="G296" s="21"/>
      <c r="H296" s="37"/>
      <c r="I296" s="21" t="s">
        <v>135</v>
      </c>
    </row>
    <row r="297" spans="1:9" ht="15" x14ac:dyDescent="0.3">
      <c r="A297" s="29"/>
      <c r="B297" s="28"/>
      <c r="C297" s="29"/>
      <c r="D297" s="29"/>
      <c r="E297" s="29"/>
      <c r="F297" s="29"/>
      <c r="G297" s="29"/>
      <c r="H297" s="38"/>
      <c r="I297" s="29"/>
    </row>
    <row r="298" spans="1:9" x14ac:dyDescent="0.2">
      <c r="B298" s="4"/>
      <c r="H298" s="4"/>
    </row>
    <row r="299" spans="1:9" x14ac:dyDescent="0.2">
      <c r="B299" s="4"/>
      <c r="H299" s="4"/>
    </row>
    <row r="300" spans="1:9" x14ac:dyDescent="0.2">
      <c r="B300" s="4"/>
      <c r="H300" s="4"/>
    </row>
    <row r="301" spans="1:9" x14ac:dyDescent="0.2">
      <c r="B301" s="4"/>
      <c r="H301" s="4"/>
    </row>
    <row r="302" spans="1:9" x14ac:dyDescent="0.2">
      <c r="B302" s="4"/>
      <c r="H302" s="4"/>
    </row>
    <row r="303" spans="1:9" x14ac:dyDescent="0.2">
      <c r="B303" s="4"/>
      <c r="H303" s="4"/>
    </row>
    <row r="304" spans="1:9" x14ac:dyDescent="0.2">
      <c r="B304" s="4"/>
      <c r="H304" s="4"/>
    </row>
    <row r="305" spans="1:9" x14ac:dyDescent="0.2">
      <c r="B305" s="4"/>
      <c r="H305" s="4"/>
    </row>
    <row r="306" spans="1:9" x14ac:dyDescent="0.2">
      <c r="B306" s="4"/>
      <c r="H306" s="4"/>
    </row>
    <row r="307" spans="1:9" x14ac:dyDescent="0.2">
      <c r="B307" s="4"/>
      <c r="H307" s="4"/>
    </row>
    <row r="308" spans="1:9" x14ac:dyDescent="0.2">
      <c r="B308" s="4"/>
      <c r="H308" s="4"/>
    </row>
    <row r="309" spans="1:9" x14ac:dyDescent="0.2">
      <c r="B309" s="4"/>
      <c r="H309" s="4"/>
    </row>
    <row r="310" spans="1:9" ht="15" x14ac:dyDescent="0.3">
      <c r="A310" s="29"/>
      <c r="B310" s="28"/>
      <c r="C310" s="29"/>
      <c r="D310" s="29"/>
      <c r="E310" s="29"/>
      <c r="F310" s="29"/>
      <c r="G310" s="29"/>
      <c r="H310" s="38"/>
      <c r="I310" s="29"/>
    </row>
    <row r="311" spans="1:9" ht="15" x14ac:dyDescent="0.3">
      <c r="A311" s="29"/>
      <c r="B311" s="28"/>
      <c r="C311" s="29"/>
      <c r="D311" s="29"/>
      <c r="E311" s="29"/>
      <c r="F311" s="29"/>
      <c r="G311" s="29"/>
      <c r="H311" s="38"/>
      <c r="I311" s="29"/>
    </row>
    <row r="312" spans="1:9" ht="15" x14ac:dyDescent="0.3">
      <c r="A312" s="29"/>
      <c r="B312" s="28"/>
      <c r="C312" s="29"/>
      <c r="D312" s="29"/>
      <c r="E312" s="29"/>
      <c r="F312" s="29"/>
      <c r="G312" s="29"/>
      <c r="H312" s="38"/>
      <c r="I312" s="29"/>
    </row>
    <row r="313" spans="1:9" ht="15" x14ac:dyDescent="0.3">
      <c r="A313" s="29"/>
      <c r="B313" s="28"/>
      <c r="C313" s="29"/>
      <c r="D313" s="29"/>
      <c r="E313" s="29"/>
      <c r="F313" s="29"/>
      <c r="G313" s="29"/>
      <c r="H313" s="38"/>
      <c r="I313" s="29"/>
    </row>
    <row r="314" spans="1:9" ht="15" x14ac:dyDescent="0.3">
      <c r="A314" s="29"/>
      <c r="B314" s="28"/>
      <c r="C314" s="29"/>
      <c r="D314" s="29"/>
      <c r="E314" s="29"/>
      <c r="F314" s="29"/>
      <c r="G314" s="29"/>
      <c r="H314" s="38"/>
      <c r="I314" s="29"/>
    </row>
    <row r="315" spans="1:9" ht="15" x14ac:dyDescent="0.3">
      <c r="A315" s="29"/>
      <c r="B315" s="28"/>
      <c r="C315" s="29"/>
      <c r="D315" s="29"/>
      <c r="E315" s="29"/>
      <c r="F315" s="29"/>
      <c r="G315" s="29"/>
      <c r="H315" s="38"/>
      <c r="I315" s="29"/>
    </row>
    <row r="316" spans="1:9" ht="15" x14ac:dyDescent="0.3">
      <c r="A316" s="29"/>
      <c r="B316" s="28"/>
      <c r="C316" s="29"/>
      <c r="D316" s="29"/>
      <c r="E316" s="29"/>
      <c r="F316" s="29"/>
      <c r="G316" s="29"/>
      <c r="H316" s="38"/>
      <c r="I316" s="29"/>
    </row>
    <row r="317" spans="1:9" ht="15" x14ac:dyDescent="0.3">
      <c r="A317" s="29"/>
      <c r="B317" s="28"/>
      <c r="C317" s="29"/>
      <c r="D317" s="29"/>
      <c r="E317" s="29"/>
      <c r="F317" s="29"/>
      <c r="G317" s="29"/>
      <c r="H317" s="38"/>
      <c r="I317" s="29"/>
    </row>
    <row r="318" spans="1:9" ht="15" x14ac:dyDescent="0.3">
      <c r="A318" s="29"/>
      <c r="B318" s="28"/>
      <c r="C318" s="29"/>
      <c r="D318" s="29"/>
      <c r="E318" s="29"/>
      <c r="F318" s="29"/>
      <c r="G318" s="29"/>
      <c r="H318" s="38"/>
      <c r="I318" s="29"/>
    </row>
    <row r="319" spans="1:9" ht="15" x14ac:dyDescent="0.3">
      <c r="A319" s="29"/>
      <c r="B319" s="28"/>
      <c r="C319" s="29"/>
      <c r="D319" s="29"/>
      <c r="E319" s="29"/>
      <c r="F319" s="29"/>
      <c r="G319" s="29"/>
      <c r="H319" s="38"/>
      <c r="I319" s="29"/>
    </row>
    <row r="320" spans="1:9" ht="15" x14ac:dyDescent="0.3">
      <c r="A320" s="29"/>
      <c r="B320" s="28"/>
      <c r="C320" s="29"/>
      <c r="D320" s="29"/>
      <c r="E320" s="29"/>
      <c r="F320" s="29"/>
      <c r="G320" s="29"/>
      <c r="H320" s="38"/>
      <c r="I320" s="29"/>
    </row>
    <row r="321" spans="1:9" ht="15" x14ac:dyDescent="0.3">
      <c r="A321" s="29"/>
      <c r="B321" s="28"/>
      <c r="C321" s="29"/>
      <c r="D321" s="29"/>
      <c r="E321" s="29"/>
      <c r="F321" s="29"/>
      <c r="G321" s="29"/>
      <c r="H321" s="38"/>
      <c r="I321" s="29"/>
    </row>
    <row r="322" spans="1:9" ht="15" x14ac:dyDescent="0.3">
      <c r="A322" s="29"/>
      <c r="B322" s="28"/>
      <c r="C322" s="29"/>
      <c r="D322" s="29"/>
      <c r="E322" s="29"/>
      <c r="F322" s="29"/>
      <c r="G322" s="29"/>
      <c r="H322" s="38"/>
      <c r="I322" s="29"/>
    </row>
    <row r="323" spans="1:9" ht="15" x14ac:dyDescent="0.3">
      <c r="A323" s="29"/>
      <c r="B323" s="28"/>
      <c r="C323" s="29"/>
      <c r="D323" s="29"/>
      <c r="E323" s="29"/>
      <c r="F323" s="29"/>
      <c r="G323" s="29"/>
      <c r="H323" s="38"/>
      <c r="I323" s="29"/>
    </row>
    <row r="324" spans="1:9" ht="15" x14ac:dyDescent="0.3">
      <c r="A324" s="29"/>
      <c r="B324" s="28"/>
      <c r="C324" s="29"/>
      <c r="D324" s="29"/>
      <c r="E324" s="29"/>
      <c r="F324" s="29"/>
      <c r="G324" s="29"/>
      <c r="H324" s="38"/>
      <c r="I324" s="29"/>
    </row>
    <row r="325" spans="1:9" ht="15" x14ac:dyDescent="0.3">
      <c r="A325" s="29"/>
      <c r="B325" s="28"/>
      <c r="C325" s="29"/>
      <c r="D325" s="29"/>
      <c r="E325" s="29"/>
      <c r="F325" s="29"/>
      <c r="G325" s="29"/>
      <c r="H325" s="38"/>
      <c r="I325" s="29"/>
    </row>
    <row r="326" spans="1:9" ht="15" x14ac:dyDescent="0.3">
      <c r="A326" s="29"/>
      <c r="B326" s="28"/>
      <c r="C326" s="29"/>
      <c r="D326" s="29"/>
      <c r="E326" s="29"/>
      <c r="F326" s="29"/>
      <c r="G326" s="29"/>
      <c r="H326" s="38"/>
      <c r="I326" s="29"/>
    </row>
    <row r="327" spans="1:9" ht="15" x14ac:dyDescent="0.3">
      <c r="A327" s="29"/>
      <c r="B327" s="28"/>
      <c r="C327" s="29"/>
      <c r="D327" s="29"/>
      <c r="E327" s="29"/>
      <c r="F327" s="29"/>
      <c r="G327" s="29"/>
      <c r="H327" s="38"/>
      <c r="I327" s="29"/>
    </row>
    <row r="328" spans="1:9" ht="15" x14ac:dyDescent="0.3">
      <c r="A328" s="29"/>
      <c r="B328" s="28"/>
      <c r="C328" s="29"/>
      <c r="D328" s="29"/>
      <c r="E328" s="29"/>
      <c r="F328" s="29"/>
      <c r="G328" s="29"/>
      <c r="H328" s="38"/>
      <c r="I328" s="29"/>
    </row>
    <row r="329" spans="1:9" ht="15" x14ac:dyDescent="0.3">
      <c r="A329" s="29"/>
      <c r="B329" s="28"/>
      <c r="C329" s="29"/>
      <c r="D329" s="29"/>
      <c r="E329" s="29"/>
      <c r="F329" s="29"/>
      <c r="G329" s="29"/>
      <c r="H329" s="38"/>
      <c r="I329" s="29"/>
    </row>
    <row r="330" spans="1:9" ht="15" x14ac:dyDescent="0.3">
      <c r="A330" s="29"/>
      <c r="B330" s="28"/>
      <c r="C330" s="29"/>
      <c r="D330" s="29"/>
      <c r="E330" s="29"/>
      <c r="F330" s="29"/>
      <c r="G330" s="29"/>
      <c r="H330" s="38"/>
      <c r="I330" s="29"/>
    </row>
    <row r="331" spans="1:9" ht="15" x14ac:dyDescent="0.3">
      <c r="A331" s="29"/>
      <c r="B331" s="28"/>
      <c r="C331" s="29"/>
      <c r="D331" s="29"/>
      <c r="E331" s="29"/>
      <c r="F331" s="29"/>
      <c r="G331" s="29"/>
      <c r="H331" s="38"/>
      <c r="I331" s="29"/>
    </row>
    <row r="332" spans="1:9" ht="15" x14ac:dyDescent="0.3">
      <c r="A332" s="29"/>
      <c r="B332" s="28"/>
      <c r="C332" s="29"/>
      <c r="D332" s="29"/>
      <c r="E332" s="29"/>
      <c r="F332" s="29"/>
      <c r="G332" s="29"/>
      <c r="H332" s="38"/>
      <c r="I332" s="29"/>
    </row>
    <row r="333" spans="1:9" ht="15" x14ac:dyDescent="0.3">
      <c r="A333" s="29"/>
      <c r="B333" s="28"/>
      <c r="C333" s="29"/>
      <c r="D333" s="29"/>
      <c r="E333" s="29"/>
      <c r="F333" s="29"/>
      <c r="G333" s="29"/>
      <c r="H333" s="38"/>
      <c r="I333" s="29"/>
    </row>
    <row r="334" spans="1:9" ht="15" x14ac:dyDescent="0.3">
      <c r="A334" s="29"/>
      <c r="B334" s="28"/>
      <c r="C334" s="29"/>
      <c r="D334" s="29"/>
      <c r="E334" s="29"/>
      <c r="F334" s="29"/>
      <c r="G334" s="29"/>
      <c r="H334" s="38"/>
      <c r="I334" s="29"/>
    </row>
    <row r="335" spans="1:9" ht="15" x14ac:dyDescent="0.3">
      <c r="A335" s="29"/>
      <c r="B335" s="28"/>
      <c r="C335" s="29"/>
      <c r="D335" s="29"/>
      <c r="E335" s="29"/>
      <c r="F335" s="29"/>
      <c r="G335" s="29"/>
      <c r="H335" s="38"/>
      <c r="I335" s="29"/>
    </row>
    <row r="336" spans="1:9" ht="15" x14ac:dyDescent="0.3">
      <c r="A336" s="29"/>
      <c r="B336" s="28"/>
      <c r="C336" s="29"/>
      <c r="D336" s="29"/>
      <c r="E336" s="29"/>
      <c r="F336" s="29"/>
      <c r="G336" s="29"/>
      <c r="H336" s="38"/>
      <c r="I336" s="29"/>
    </row>
    <row r="337" spans="1:9" ht="15" x14ac:dyDescent="0.3">
      <c r="A337" s="29"/>
      <c r="B337" s="28"/>
      <c r="C337" s="29"/>
      <c r="D337" s="29"/>
      <c r="E337" s="29"/>
      <c r="F337" s="29"/>
      <c r="G337" s="29"/>
      <c r="H337" s="38"/>
      <c r="I337" s="29"/>
    </row>
    <row r="338" spans="1:9" ht="15" x14ac:dyDescent="0.3">
      <c r="A338" s="29"/>
      <c r="B338" s="28"/>
      <c r="C338" s="29"/>
      <c r="D338" s="29"/>
      <c r="E338" s="29"/>
      <c r="F338" s="29"/>
      <c r="G338" s="29"/>
      <c r="H338" s="38"/>
      <c r="I338" s="29"/>
    </row>
    <row r="339" spans="1:9" ht="15" x14ac:dyDescent="0.3">
      <c r="A339" s="29"/>
      <c r="B339" s="28"/>
      <c r="C339" s="29"/>
      <c r="D339" s="29"/>
      <c r="E339" s="29"/>
      <c r="F339" s="29"/>
      <c r="G339" s="29"/>
      <c r="H339" s="38"/>
      <c r="I339" s="29"/>
    </row>
    <row r="340" spans="1:9" ht="15" x14ac:dyDescent="0.3">
      <c r="A340" s="29"/>
      <c r="B340" s="28"/>
      <c r="C340" s="29"/>
      <c r="D340" s="29"/>
      <c r="E340" s="29"/>
      <c r="F340" s="29"/>
      <c r="G340" s="29"/>
      <c r="H340" s="38"/>
      <c r="I340" s="29"/>
    </row>
    <row r="341" spans="1:9" ht="15" x14ac:dyDescent="0.3">
      <c r="A341" s="29"/>
      <c r="B341" s="28"/>
      <c r="C341" s="29"/>
      <c r="D341" s="29"/>
      <c r="E341" s="29"/>
      <c r="F341" s="29"/>
      <c r="G341" s="29"/>
      <c r="H341" s="38"/>
      <c r="I341" s="29"/>
    </row>
    <row r="342" spans="1:9" ht="15" x14ac:dyDescent="0.3">
      <c r="A342" s="29"/>
      <c r="B342" s="28"/>
      <c r="C342" s="29"/>
      <c r="D342" s="29"/>
      <c r="E342" s="29"/>
      <c r="F342" s="29"/>
      <c r="G342" s="29"/>
      <c r="H342" s="38"/>
      <c r="I342" s="29"/>
    </row>
    <row r="343" spans="1:9" ht="15" x14ac:dyDescent="0.3">
      <c r="A343" s="29"/>
      <c r="B343" s="28"/>
      <c r="C343" s="29"/>
      <c r="D343" s="29"/>
      <c r="E343" s="29"/>
      <c r="F343" s="29"/>
      <c r="G343" s="29"/>
      <c r="H343" s="38"/>
      <c r="I343" s="29"/>
    </row>
    <row r="344" spans="1:9" ht="15" x14ac:dyDescent="0.3">
      <c r="A344" s="29"/>
      <c r="B344" s="28"/>
      <c r="C344" s="29"/>
      <c r="D344" s="29"/>
      <c r="E344" s="29"/>
      <c r="F344" s="29"/>
      <c r="G344" s="29"/>
      <c r="H344" s="38"/>
      <c r="I344" s="29"/>
    </row>
    <row r="345" spans="1:9" ht="15" x14ac:dyDescent="0.3">
      <c r="A345" s="29"/>
      <c r="B345" s="28"/>
      <c r="C345" s="29"/>
      <c r="D345" s="29"/>
      <c r="E345" s="29"/>
      <c r="F345" s="29"/>
      <c r="G345" s="29"/>
      <c r="H345" s="38"/>
      <c r="I345" s="29"/>
    </row>
    <row r="346" spans="1:9" ht="15" x14ac:dyDescent="0.3">
      <c r="A346" s="29"/>
      <c r="B346" s="28"/>
      <c r="C346" s="29"/>
      <c r="D346" s="29"/>
      <c r="E346" s="29"/>
      <c r="F346" s="29"/>
      <c r="G346" s="29"/>
      <c r="H346" s="38"/>
      <c r="I346" s="29"/>
    </row>
    <row r="347" spans="1:9" ht="15" x14ac:dyDescent="0.3">
      <c r="A347" s="29"/>
      <c r="B347" s="28"/>
      <c r="C347" s="29"/>
      <c r="D347" s="29"/>
      <c r="E347" s="29"/>
      <c r="F347" s="29"/>
      <c r="G347" s="29"/>
      <c r="H347" s="38"/>
      <c r="I347" s="29"/>
    </row>
    <row r="348" spans="1:9" ht="15" x14ac:dyDescent="0.3">
      <c r="A348" s="29"/>
      <c r="B348" s="28"/>
      <c r="C348" s="29"/>
      <c r="D348" s="29"/>
      <c r="E348" s="29"/>
      <c r="F348" s="29"/>
      <c r="G348" s="29"/>
      <c r="H348" s="38"/>
      <c r="I348" s="29"/>
    </row>
    <row r="349" spans="1:9" ht="15" x14ac:dyDescent="0.3">
      <c r="A349" s="29"/>
      <c r="B349" s="28"/>
      <c r="C349" s="29"/>
      <c r="D349" s="29"/>
      <c r="E349" s="29"/>
      <c r="F349" s="29"/>
      <c r="G349" s="29"/>
      <c r="H349" s="38"/>
      <c r="I349" s="29"/>
    </row>
    <row r="350" spans="1:9" ht="15" x14ac:dyDescent="0.3">
      <c r="A350" s="29"/>
      <c r="B350" s="28"/>
      <c r="C350" s="29"/>
      <c r="D350" s="29"/>
      <c r="E350" s="29"/>
      <c r="F350" s="29"/>
      <c r="G350" s="29"/>
      <c r="H350" s="38"/>
      <c r="I350" s="29"/>
    </row>
    <row r="351" spans="1:9" ht="15" x14ac:dyDescent="0.3">
      <c r="A351" s="29"/>
      <c r="B351" s="28"/>
      <c r="C351" s="29"/>
      <c r="D351" s="29"/>
      <c r="E351" s="29"/>
      <c r="F351" s="29"/>
      <c r="G351" s="29"/>
      <c r="H351" s="38"/>
      <c r="I351" s="29"/>
    </row>
    <row r="352" spans="1:9" ht="15" x14ac:dyDescent="0.3">
      <c r="A352" s="29"/>
      <c r="B352" s="28"/>
      <c r="C352" s="29"/>
      <c r="D352" s="29"/>
      <c r="E352" s="29"/>
      <c r="F352" s="29"/>
      <c r="G352" s="29"/>
      <c r="H352" s="38"/>
      <c r="I352" s="29"/>
    </row>
    <row r="353" spans="1:9" ht="15" x14ac:dyDescent="0.3">
      <c r="A353" s="29"/>
      <c r="B353" s="28"/>
      <c r="C353" s="29"/>
      <c r="D353" s="29"/>
      <c r="E353" s="29"/>
      <c r="F353" s="29"/>
      <c r="G353" s="29"/>
      <c r="H353" s="38"/>
      <c r="I353" s="29"/>
    </row>
    <row r="354" spans="1:9" ht="15" x14ac:dyDescent="0.3">
      <c r="A354" s="29"/>
      <c r="B354" s="28"/>
      <c r="C354" s="29"/>
      <c r="D354" s="29"/>
      <c r="E354" s="29"/>
      <c r="F354" s="29"/>
      <c r="G354" s="29"/>
      <c r="H354" s="38"/>
      <c r="I354" s="29"/>
    </row>
    <row r="355" spans="1:9" ht="15" x14ac:dyDescent="0.3">
      <c r="A355" s="29"/>
      <c r="B355" s="28"/>
      <c r="C355" s="29"/>
      <c r="D355" s="29"/>
      <c r="E355" s="29"/>
      <c r="F355" s="29"/>
      <c r="G355" s="29"/>
      <c r="H355" s="38"/>
      <c r="I355" s="29"/>
    </row>
    <row r="356" spans="1:9" ht="15" x14ac:dyDescent="0.3">
      <c r="A356" s="29"/>
      <c r="B356" s="28"/>
      <c r="C356" s="29"/>
      <c r="D356" s="29"/>
      <c r="E356" s="29"/>
      <c r="F356" s="29"/>
      <c r="G356" s="29"/>
      <c r="H356" s="38"/>
      <c r="I356" s="29"/>
    </row>
  </sheetData>
  <mergeCells count="102">
    <mergeCell ref="A14:I14"/>
    <mergeCell ref="A17:C17"/>
    <mergeCell ref="A37:I37"/>
    <mergeCell ref="A50:I50"/>
    <mergeCell ref="A35:I35"/>
    <mergeCell ref="B108:C108"/>
    <mergeCell ref="B109:C109"/>
    <mergeCell ref="B110:C110"/>
    <mergeCell ref="A20:I20"/>
    <mergeCell ref="B29:C29"/>
    <mergeCell ref="B30:C30"/>
    <mergeCell ref="B31:C31"/>
    <mergeCell ref="B32:C32"/>
    <mergeCell ref="B33:C33"/>
    <mergeCell ref="B70:C70"/>
    <mergeCell ref="B63:C63"/>
    <mergeCell ref="B64:C64"/>
    <mergeCell ref="B65:C65"/>
    <mergeCell ref="B66:C66"/>
    <mergeCell ref="B67:C67"/>
    <mergeCell ref="B128:C128"/>
    <mergeCell ref="B129:C129"/>
    <mergeCell ref="B130:C130"/>
    <mergeCell ref="B154:C154"/>
    <mergeCell ref="B153:C153"/>
    <mergeCell ref="B168:C168"/>
    <mergeCell ref="B131:C131"/>
    <mergeCell ref="B132:C132"/>
    <mergeCell ref="B127:C127"/>
    <mergeCell ref="A294:B294"/>
    <mergeCell ref="D294:E294"/>
    <mergeCell ref="B209:C209"/>
    <mergeCell ref="B230:C230"/>
    <mergeCell ref="B231:C231"/>
    <mergeCell ref="B210:C210"/>
    <mergeCell ref="B211:C211"/>
    <mergeCell ref="B212:C212"/>
    <mergeCell ref="B232:C232"/>
    <mergeCell ref="B233:C233"/>
    <mergeCell ref="B234:C234"/>
    <mergeCell ref="B235:C235"/>
    <mergeCell ref="B213:C213"/>
    <mergeCell ref="B214:C214"/>
    <mergeCell ref="B215:C215"/>
    <mergeCell ref="B216:C216"/>
    <mergeCell ref="A273:I273"/>
    <mergeCell ref="A264:I264"/>
    <mergeCell ref="A268:I268"/>
    <mergeCell ref="A266:I266"/>
    <mergeCell ref="A265:I265"/>
    <mergeCell ref="A269:I269"/>
    <mergeCell ref="A272:I272"/>
    <mergeCell ref="A277:I277"/>
    <mergeCell ref="A11:I11"/>
    <mergeCell ref="G6:I6"/>
    <mergeCell ref="C5:E5"/>
    <mergeCell ref="C6:E6"/>
    <mergeCell ref="B174:C174"/>
    <mergeCell ref="B175:C175"/>
    <mergeCell ref="B189:C189"/>
    <mergeCell ref="B190:C190"/>
    <mergeCell ref="B107:C107"/>
    <mergeCell ref="B91:C91"/>
    <mergeCell ref="B169:C169"/>
    <mergeCell ref="B148:C148"/>
    <mergeCell ref="B149:C149"/>
    <mergeCell ref="B150:C150"/>
    <mergeCell ref="B151:C151"/>
    <mergeCell ref="B152:C152"/>
    <mergeCell ref="B112:C112"/>
    <mergeCell ref="B133:C133"/>
    <mergeCell ref="B147:C147"/>
    <mergeCell ref="B126:C126"/>
    <mergeCell ref="B68:C68"/>
    <mergeCell ref="B69:C69"/>
    <mergeCell ref="B84:C84"/>
    <mergeCell ref="B170:C170"/>
    <mergeCell ref="B111:C111"/>
    <mergeCell ref="B85:C85"/>
    <mergeCell ref="B86:C86"/>
    <mergeCell ref="B87:C87"/>
    <mergeCell ref="B88:C88"/>
    <mergeCell ref="B89:C89"/>
    <mergeCell ref="B90:C90"/>
    <mergeCell ref="B105:C105"/>
    <mergeCell ref="B106:C106"/>
    <mergeCell ref="A270:I270"/>
    <mergeCell ref="B171:C171"/>
    <mergeCell ref="B172:C172"/>
    <mergeCell ref="B173:C173"/>
    <mergeCell ref="B236:C236"/>
    <mergeCell ref="B237:C237"/>
    <mergeCell ref="B191:C191"/>
    <mergeCell ref="A274:I274"/>
    <mergeCell ref="A271:I271"/>
    <mergeCell ref="A254:I254"/>
    <mergeCell ref="A267:I267"/>
    <mergeCell ref="B192:C192"/>
    <mergeCell ref="B193:C193"/>
    <mergeCell ref="B194:C194"/>
    <mergeCell ref="B195:C195"/>
    <mergeCell ref="B196:C196"/>
  </mergeCells>
  <phoneticPr fontId="0" type="noConversion"/>
  <conditionalFormatting sqref="G6:I6 C5:E6">
    <cfRule type="containsBlanks" dxfId="40" priority="110">
      <formula>LEN(TRIM(C5))=0</formula>
    </cfRule>
    <cfRule type="containsBlanks" dxfId="39" priority="111">
      <formula>LEN(TRIM(C5))=0</formula>
    </cfRule>
    <cfRule type="containsBlanks" priority="112">
      <formula>LEN(TRIM(C5))=0</formula>
    </cfRule>
    <cfRule type="expression" priority="113">
      <formula>isblank</formula>
    </cfRule>
  </conditionalFormatting>
  <conditionalFormatting sqref="G6">
    <cfRule type="containsBlanks" dxfId="38" priority="109">
      <formula>LEN(TRIM(G6))=0</formula>
    </cfRule>
  </conditionalFormatting>
  <conditionalFormatting sqref="G6:I6 F12 D12 C8 B62 A64:B64 D64:E64 B77 B83 A85:B85 D85:E85 B98 B104 A106:B106 D106:E106 B119 B125 A127:B127 D127:E127 B140 B146 A148:B148 D148:E148 B161 B167 A169:B169 D169:E169 B182 B188 A190:B190 D190:E190 B203 E72:E76 E93:E97 E114:E118 E135:E139 E156:E160 E177:E181 E198:E202 C5:E6">
    <cfRule type="containsBlanks" dxfId="37" priority="104">
      <formula>LEN(TRIM(A5))=0</formula>
    </cfRule>
  </conditionalFormatting>
  <conditionalFormatting sqref="C5:E5">
    <cfRule type="containsBlanks" dxfId="36" priority="69">
      <formula>LEN(TRIM(C5))=0</formula>
    </cfRule>
    <cfRule type="containsBlanks" dxfId="35" priority="83">
      <formula>LEN(TRIM(C5))=0</formula>
    </cfRule>
  </conditionalFormatting>
  <conditionalFormatting sqref="G13 F62:G207 F310:G1048576 F36:G36 F268:G269 F271:G272 F17:G17 E15 F11:G12 E8:F10 F278:G297 F1:G7 F28:G34 F254:G266 F274:G276">
    <cfRule type="containsText" dxfId="34" priority="52" operator="containsText" text="ERROR">
      <formula>NOT(ISERROR(SEARCH("ERROR",E1)))</formula>
    </cfRule>
  </conditionalFormatting>
  <conditionalFormatting sqref="E71">
    <cfRule type="containsBlanks" dxfId="33" priority="50">
      <formula>LEN(TRIM(E71))=0</formula>
    </cfRule>
  </conditionalFormatting>
  <conditionalFormatting sqref="E92">
    <cfRule type="containsBlanks" dxfId="32" priority="49">
      <formula>LEN(TRIM(E92))=0</formula>
    </cfRule>
  </conditionalFormatting>
  <conditionalFormatting sqref="E113">
    <cfRule type="containsBlanks" dxfId="31" priority="47">
      <formula>LEN(TRIM(E113))=0</formula>
    </cfRule>
  </conditionalFormatting>
  <conditionalFormatting sqref="E134">
    <cfRule type="containsBlanks" dxfId="30" priority="46">
      <formula>LEN(TRIM(E134))=0</formula>
    </cfRule>
  </conditionalFormatting>
  <conditionalFormatting sqref="E155">
    <cfRule type="containsBlanks" dxfId="29" priority="45">
      <formula>LEN(TRIM(E155))=0</formula>
    </cfRule>
  </conditionalFormatting>
  <conditionalFormatting sqref="E176">
    <cfRule type="containsBlanks" dxfId="28" priority="44">
      <formula>LEN(TRIM(E176))=0</formula>
    </cfRule>
  </conditionalFormatting>
  <conditionalFormatting sqref="E197">
    <cfRule type="containsBlanks" dxfId="27" priority="43">
      <formula>LEN(TRIM(E197))=0</formula>
    </cfRule>
  </conditionalFormatting>
  <conditionalFormatting sqref="B208 A210:B210 D210:E210 B223 E218:E222">
    <cfRule type="containsBlanks" dxfId="26" priority="35">
      <formula>LEN(TRIM(A208))=0</formula>
    </cfRule>
  </conditionalFormatting>
  <conditionalFormatting sqref="F208:G228">
    <cfRule type="containsText" dxfId="25" priority="34" operator="containsText" text="ERROR">
      <formula>NOT(ISERROR(SEARCH("ERROR",F208)))</formula>
    </cfRule>
  </conditionalFormatting>
  <conditionalFormatting sqref="E217">
    <cfRule type="containsBlanks" dxfId="24" priority="33">
      <formula>LEN(TRIM(E217))=0</formula>
    </cfRule>
  </conditionalFormatting>
  <conditionalFormatting sqref="B229 A231:B231 D231:E231 B244 E239:E243">
    <cfRule type="containsBlanks" dxfId="23" priority="32">
      <formula>LEN(TRIM(A229))=0</formula>
    </cfRule>
  </conditionalFormatting>
  <conditionalFormatting sqref="F229:G248">
    <cfRule type="containsText" dxfId="22" priority="31" operator="containsText" text="ERROR">
      <formula>NOT(ISERROR(SEARCH("ERROR",F229)))</formula>
    </cfRule>
  </conditionalFormatting>
  <conditionalFormatting sqref="E238">
    <cfRule type="containsBlanks" dxfId="21" priority="30">
      <formula>LEN(TRIM(E238))=0</formula>
    </cfRule>
  </conditionalFormatting>
  <conditionalFormatting sqref="C28 A30:B30 D30:E30">
    <cfRule type="containsBlanks" dxfId="20" priority="29">
      <formula>LEN(TRIM(A28))=0</formula>
    </cfRule>
  </conditionalFormatting>
  <conditionalFormatting sqref="D15:D16">
    <cfRule type="containsBlanks" dxfId="19" priority="25">
      <formula>LEN(TRIM(D15))=0</formula>
    </cfRule>
  </conditionalFormatting>
  <conditionalFormatting sqref="E38">
    <cfRule type="containsBlanks" dxfId="18" priority="21">
      <formula>LEN(TRIM(E38))=0</formula>
    </cfRule>
  </conditionalFormatting>
  <conditionalFormatting sqref="F38:G48">
    <cfRule type="containsText" dxfId="17" priority="23" operator="containsText" text="ERROR">
      <formula>NOT(ISERROR(SEARCH("ERROR",F38)))</formula>
    </cfRule>
  </conditionalFormatting>
  <conditionalFormatting sqref="E39:E43 B44">
    <cfRule type="containsBlanks" dxfId="16" priority="22">
      <formula>LEN(TRIM(B39))=0</formula>
    </cfRule>
  </conditionalFormatting>
  <conditionalFormatting sqref="F35:G35">
    <cfRule type="containsText" dxfId="15" priority="19" operator="containsText" text="ERROR">
      <formula>NOT(ISERROR(SEARCH("ERROR",F35)))</formula>
    </cfRule>
  </conditionalFormatting>
  <conditionalFormatting sqref="E16">
    <cfRule type="containsBlanks" dxfId="14" priority="18">
      <formula>LEN(TRIM(E16))=0</formula>
    </cfRule>
  </conditionalFormatting>
  <conditionalFormatting sqref="F267:G267">
    <cfRule type="containsText" dxfId="13" priority="15" operator="containsText" text="ERROR">
      <formula>NOT(ISERROR(SEARCH("ERROR",F267)))</formula>
    </cfRule>
  </conditionalFormatting>
  <conditionalFormatting sqref="F270:G270">
    <cfRule type="containsText" dxfId="12" priority="14" operator="containsText" text="ERROR">
      <formula>NOT(ISERROR(SEARCH("ERROR",F270)))</formula>
    </cfRule>
  </conditionalFormatting>
  <conditionalFormatting sqref="I15">
    <cfRule type="containsBlanks" dxfId="11" priority="13">
      <formula>LEN(TRIM(I15))=0</formula>
    </cfRule>
  </conditionalFormatting>
  <conditionalFormatting sqref="F273:G273">
    <cfRule type="containsText" dxfId="10" priority="12" operator="containsText" text="ERROR">
      <formula>NOT(ISERROR(SEARCH("ERROR",F273)))</formula>
    </cfRule>
  </conditionalFormatting>
  <conditionalFormatting sqref="E26">
    <cfRule type="containsBlanks" dxfId="9" priority="11">
      <formula>LEN(TRIM(E26))=0</formula>
    </cfRule>
  </conditionalFormatting>
  <conditionalFormatting sqref="I16">
    <cfRule type="containsBlanks" dxfId="8" priority="9">
      <formula>LEN(TRIM(I16))=0</formula>
    </cfRule>
  </conditionalFormatting>
  <conditionalFormatting sqref="D17">
    <cfRule type="containsBlanks" dxfId="7" priority="8">
      <formula>LEN(TRIM(D17))=0</formula>
    </cfRule>
  </conditionalFormatting>
  <conditionalFormatting sqref="B23">
    <cfRule type="containsBlanks" dxfId="6" priority="7">
      <formula>LEN(TRIM(B23))=0</formula>
    </cfRule>
  </conditionalFormatting>
  <conditionalFormatting sqref="E23">
    <cfRule type="containsBlanks" dxfId="5" priority="6">
      <formula>LEN(TRIM(E23))=0</formula>
    </cfRule>
  </conditionalFormatting>
  <conditionalFormatting sqref="H23">
    <cfRule type="containsBlanks" dxfId="4" priority="5">
      <formula>LEN(TRIM(H23))=0</formula>
    </cfRule>
  </conditionalFormatting>
  <conditionalFormatting sqref="A54">
    <cfRule type="containsBlanks" dxfId="3" priority="4">
      <formula>LEN(TRIM(A54))=0</formula>
    </cfRule>
  </conditionalFormatting>
  <conditionalFormatting sqref="A56">
    <cfRule type="containsBlanks" dxfId="2" priority="3">
      <formula>LEN(TRIM(A56))=0</formula>
    </cfRule>
  </conditionalFormatting>
  <conditionalFormatting sqref="A58">
    <cfRule type="containsBlanks" dxfId="1" priority="2">
      <formula>LEN(TRIM(A58))=0</formula>
    </cfRule>
  </conditionalFormatting>
  <conditionalFormatting sqref="A60">
    <cfRule type="containsBlanks" dxfId="0" priority="1">
      <formula>LEN(TRIM(A60))=0</formula>
    </cfRule>
  </conditionalFormatting>
  <dataValidations count="10">
    <dataValidation type="list" allowBlank="1" showInputMessage="1" showErrorMessage="1" sqref="G240:G242 G219:G221 G178:G180 G199:G201 G94:G96 G73:G75 G115:G117 G157:G159 G136:G138 G40:G42">
      <formula1>#REF!</formula1>
    </dataValidation>
    <dataValidation type="list" allowBlank="1" showInputMessage="1" showErrorMessage="1" sqref="B167 B188 B125 B82:B83 B103:B104 B62 B145:B146 B208 B229 C28">
      <formula1>State_Names</formula1>
    </dataValidation>
    <dataValidation type="list" allowBlank="1" showInputMessage="1" showErrorMessage="1" sqref="A265">
      <formula1>$J$259:$J$260</formula1>
    </dataValidation>
    <dataValidation type="list" allowBlank="1" showInputMessage="1" showErrorMessage="1" sqref="H23 B23 E23">
      <formula1>$J$5:$J$7</formula1>
    </dataValidation>
    <dataValidation type="list" allowBlank="1" showInputMessage="1" showErrorMessage="1" sqref="E26">
      <formula1>$J$26:$J$27</formula1>
    </dataValidation>
    <dataValidation type="list" allowBlank="1" showInputMessage="1" showErrorMessage="1" sqref="C8">
      <formula1>$J$10:$J$18</formula1>
    </dataValidation>
    <dataValidation type="list" allowBlank="1" showInputMessage="1" showErrorMessage="1" sqref="B140 B203 B77 B98 B119 B161 B182 B223 B244 B44">
      <formula1>$J$18:$J$18</formula1>
    </dataValidation>
    <dataValidation type="list" allowBlank="1" showInputMessage="1" showErrorMessage="1" sqref="A54 A56 A58 A60">
      <formula1>$J$51:$J$52</formula1>
    </dataValidation>
    <dataValidation type="list" allowBlank="1" showInputMessage="1" showErrorMessage="1" sqref="E16">
      <formula1>$J$20:$J$22</formula1>
    </dataValidation>
    <dataValidation type="list" allowBlank="1" showInputMessage="1" showErrorMessage="1" sqref="D36 D27">
      <formula1>$J$13:$J$36</formula1>
    </dataValidation>
  </dataValidations>
  <hyperlinks>
    <hyperlink ref="D295" r:id="rId1"/>
  </hyperlinks>
  <printOptions horizontalCentered="1"/>
  <pageMargins left="0.2" right="0.2" top="0.1" bottom="0.2" header="0" footer="0"/>
  <pageSetup scale="77" orientation="portrait" r:id="rId2"/>
  <headerFooter alignWithMargins="0"/>
  <rowBreaks count="3" manualBreakCount="3">
    <brk id="61" max="8" man="1"/>
    <brk id="124" max="8" man="1"/>
    <brk id="187" max="8"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Sheet1!$A$1:$A$9</xm:f>
          </x14:formula1>
          <xm:sqref>A14:I14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51"/>
  <sheetViews>
    <sheetView workbookViewId="0">
      <selection activeCell="A15" sqref="A15"/>
    </sheetView>
  </sheetViews>
  <sheetFormatPr defaultRowHeight="12.75" x14ac:dyDescent="0.2"/>
  <sheetData>
    <row r="1" spans="1:6" x14ac:dyDescent="0.2">
      <c r="A1" t="s">
        <v>2</v>
      </c>
      <c r="F1" t="s">
        <v>6</v>
      </c>
    </row>
    <row r="2" spans="1:6" x14ac:dyDescent="0.2">
      <c r="A2" t="s">
        <v>3</v>
      </c>
      <c r="F2" t="s">
        <v>7</v>
      </c>
    </row>
    <row r="3" spans="1:6" x14ac:dyDescent="0.2">
      <c r="A3" t="s">
        <v>4</v>
      </c>
      <c r="F3" t="s">
        <v>9</v>
      </c>
    </row>
    <row r="4" spans="1:6" x14ac:dyDescent="0.2">
      <c r="A4" t="s">
        <v>5</v>
      </c>
      <c r="F4" t="s">
        <v>8</v>
      </c>
    </row>
    <row r="5" spans="1:6" x14ac:dyDescent="0.2">
      <c r="F5" t="s">
        <v>10</v>
      </c>
    </row>
    <row r="6" spans="1:6" x14ac:dyDescent="0.2">
      <c r="F6" t="s">
        <v>11</v>
      </c>
    </row>
    <row r="7" spans="1:6" x14ac:dyDescent="0.2">
      <c r="F7" t="s">
        <v>12</v>
      </c>
    </row>
    <row r="8" spans="1:6" x14ac:dyDescent="0.2">
      <c r="F8" t="s">
        <v>13</v>
      </c>
    </row>
    <row r="9" spans="1:6" x14ac:dyDescent="0.2">
      <c r="F9" t="s">
        <v>14</v>
      </c>
    </row>
    <row r="10" spans="1:6" x14ac:dyDescent="0.2">
      <c r="F10" t="s">
        <v>15</v>
      </c>
    </row>
    <row r="11" spans="1:6" x14ac:dyDescent="0.2">
      <c r="F11" t="s">
        <v>16</v>
      </c>
    </row>
    <row r="12" spans="1:6" x14ac:dyDescent="0.2">
      <c r="F12" t="s">
        <v>17</v>
      </c>
    </row>
    <row r="13" spans="1:6" x14ac:dyDescent="0.2">
      <c r="F13" t="s">
        <v>18</v>
      </c>
    </row>
    <row r="14" spans="1:6" x14ac:dyDescent="0.2">
      <c r="F14" t="s">
        <v>19</v>
      </c>
    </row>
    <row r="15" spans="1:6" x14ac:dyDescent="0.2">
      <c r="F15" t="s">
        <v>20</v>
      </c>
    </row>
    <row r="16" spans="1:6" x14ac:dyDescent="0.2">
      <c r="F16" t="s">
        <v>21</v>
      </c>
    </row>
    <row r="17" spans="6:6" x14ac:dyDescent="0.2">
      <c r="F17" t="s">
        <v>22</v>
      </c>
    </row>
    <row r="18" spans="6:6" x14ac:dyDescent="0.2">
      <c r="F18" t="s">
        <v>23</v>
      </c>
    </row>
    <row r="19" spans="6:6" x14ac:dyDescent="0.2">
      <c r="F19" t="s">
        <v>24</v>
      </c>
    </row>
    <row r="20" spans="6:6" x14ac:dyDescent="0.2">
      <c r="F20" t="s">
        <v>25</v>
      </c>
    </row>
    <row r="21" spans="6:6" x14ac:dyDescent="0.2">
      <c r="F21" t="s">
        <v>26</v>
      </c>
    </row>
    <row r="22" spans="6:6" x14ac:dyDescent="0.2">
      <c r="F22" t="s">
        <v>27</v>
      </c>
    </row>
    <row r="23" spans="6:6" x14ac:dyDescent="0.2">
      <c r="F23" t="s">
        <v>28</v>
      </c>
    </row>
    <row r="24" spans="6:6" x14ac:dyDescent="0.2">
      <c r="F24" t="s">
        <v>29</v>
      </c>
    </row>
    <row r="25" spans="6:6" x14ac:dyDescent="0.2">
      <c r="F25" t="s">
        <v>30</v>
      </c>
    </row>
    <row r="26" spans="6:6" x14ac:dyDescent="0.2">
      <c r="F26" t="s">
        <v>31</v>
      </c>
    </row>
    <row r="27" spans="6:6" x14ac:dyDescent="0.2">
      <c r="F27" t="s">
        <v>32</v>
      </c>
    </row>
    <row r="28" spans="6:6" x14ac:dyDescent="0.2">
      <c r="F28" t="s">
        <v>33</v>
      </c>
    </row>
    <row r="29" spans="6:6" x14ac:dyDescent="0.2">
      <c r="F29" t="s">
        <v>34</v>
      </c>
    </row>
    <row r="30" spans="6:6" x14ac:dyDescent="0.2">
      <c r="F30" t="s">
        <v>35</v>
      </c>
    </row>
    <row r="31" spans="6:6" x14ac:dyDescent="0.2">
      <c r="F31" t="s">
        <v>36</v>
      </c>
    </row>
    <row r="32" spans="6:6" x14ac:dyDescent="0.2">
      <c r="F32" t="s">
        <v>37</v>
      </c>
    </row>
    <row r="33" spans="6:6" x14ac:dyDescent="0.2">
      <c r="F33" t="s">
        <v>38</v>
      </c>
    </row>
    <row r="34" spans="6:6" x14ac:dyDescent="0.2">
      <c r="F34" t="s">
        <v>39</v>
      </c>
    </row>
    <row r="35" spans="6:6" x14ac:dyDescent="0.2">
      <c r="F35" t="s">
        <v>40</v>
      </c>
    </row>
    <row r="36" spans="6:6" x14ac:dyDescent="0.2">
      <c r="F36" t="s">
        <v>41</v>
      </c>
    </row>
    <row r="37" spans="6:6" x14ac:dyDescent="0.2">
      <c r="F37" t="s">
        <v>42</v>
      </c>
    </row>
    <row r="38" spans="6:6" x14ac:dyDescent="0.2">
      <c r="F38" t="s">
        <v>43</v>
      </c>
    </row>
    <row r="39" spans="6:6" x14ac:dyDescent="0.2">
      <c r="F39" t="s">
        <v>44</v>
      </c>
    </row>
    <row r="40" spans="6:6" x14ac:dyDescent="0.2">
      <c r="F40" t="s">
        <v>45</v>
      </c>
    </row>
    <row r="41" spans="6:6" x14ac:dyDescent="0.2">
      <c r="F41" t="s">
        <v>46</v>
      </c>
    </row>
    <row r="42" spans="6:6" x14ac:dyDescent="0.2">
      <c r="F42" t="s">
        <v>47</v>
      </c>
    </row>
    <row r="43" spans="6:6" x14ac:dyDescent="0.2">
      <c r="F43" t="s">
        <v>48</v>
      </c>
    </row>
    <row r="44" spans="6:6" x14ac:dyDescent="0.2">
      <c r="F44" t="s">
        <v>49</v>
      </c>
    </row>
    <row r="45" spans="6:6" x14ac:dyDescent="0.2">
      <c r="F45" t="s">
        <v>50</v>
      </c>
    </row>
    <row r="46" spans="6:6" x14ac:dyDescent="0.2">
      <c r="F46" t="s">
        <v>51</v>
      </c>
    </row>
    <row r="47" spans="6:6" x14ac:dyDescent="0.2">
      <c r="F47" t="s">
        <v>52</v>
      </c>
    </row>
    <row r="48" spans="6:6" x14ac:dyDescent="0.2">
      <c r="F48" t="s">
        <v>55</v>
      </c>
    </row>
    <row r="49" spans="6:6" x14ac:dyDescent="0.2">
      <c r="F49" t="s">
        <v>53</v>
      </c>
    </row>
    <row r="50" spans="6:6" x14ac:dyDescent="0.2">
      <c r="F50" t="s">
        <v>54</v>
      </c>
    </row>
    <row r="51" spans="6:6" x14ac:dyDescent="0.2">
      <c r="F51" t="s">
        <v>56</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defaultRowHeight="12.75" x14ac:dyDescent="0.2"/>
  <sheetData>
    <row r="1" spans="1:1" x14ac:dyDescent="0.2">
      <c r="A1" s="9" t="s">
        <v>59</v>
      </c>
    </row>
    <row r="2" spans="1:1" x14ac:dyDescent="0.2">
      <c r="A2" s="10" t="s">
        <v>100</v>
      </c>
    </row>
    <row r="3" spans="1:1" x14ac:dyDescent="0.2">
      <c r="A3" s="10" t="s">
        <v>125</v>
      </c>
    </row>
    <row r="4" spans="1:1" x14ac:dyDescent="0.2">
      <c r="A4" s="68" t="s">
        <v>114</v>
      </c>
    </row>
    <row r="5" spans="1:1" x14ac:dyDescent="0.2">
      <c r="A5" s="68" t="s">
        <v>83</v>
      </c>
    </row>
    <row r="6" spans="1:1" x14ac:dyDescent="0.2">
      <c r="A6" s="68" t="s">
        <v>84</v>
      </c>
    </row>
    <row r="7" spans="1:1" x14ac:dyDescent="0.2">
      <c r="A7" s="68" t="s">
        <v>99</v>
      </c>
    </row>
    <row r="8" spans="1:1" x14ac:dyDescent="0.2">
      <c r="A8" s="68" t="s">
        <v>113</v>
      </c>
    </row>
    <row r="9" spans="1:1" x14ac:dyDescent="0.2">
      <c r="A9" s="68"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Quote</vt:lpstr>
      <vt:lpstr>Tables</vt:lpstr>
      <vt:lpstr>Sheet1</vt:lpstr>
      <vt:lpstr>Company_Names</vt:lpstr>
      <vt:lpstr>Quote!Print_Area</vt:lpstr>
      <vt:lpstr>State_Names</vt:lpstr>
      <vt:lpstr>State2</vt:lpstr>
    </vt:vector>
  </TitlesOfParts>
  <Company>ACE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Sanchez</dc:creator>
  <cp:lastModifiedBy>Melissa Sanchez</cp:lastModifiedBy>
  <cp:lastPrinted>2018-07-16T17:05:37Z</cp:lastPrinted>
  <dcterms:created xsi:type="dcterms:W3CDTF">2008-09-25T13:24:23Z</dcterms:created>
  <dcterms:modified xsi:type="dcterms:W3CDTF">2018-07-19T21:10:06Z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